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0" yWindow="0" windowWidth="20490" windowHeight="7755" tabRatio="788"/>
  </bookViews>
  <sheets>
    <sheet name="KH 2017" sheetId="1" r:id="rId1"/>
    <sheet name="PL1" sheetId="6" state="hidden" r:id="rId2"/>
    <sheet name="PL2" sheetId="7" state="hidden" r:id="rId3"/>
    <sheet name="HIEN TRANG 2016" sheetId="8" r:id="rId4"/>
  </sheets>
  <externalReferences>
    <externalReference r:id="rId5"/>
  </externalReferences>
  <definedNames>
    <definedName name="_xlnm._FilterDatabase" localSheetId="0" hidden="1">'KH 2017'!$A$6:$AO$169</definedName>
    <definedName name="_xlnm._FilterDatabase" localSheetId="1" hidden="1">'PL1'!$A$5:$F$101</definedName>
    <definedName name="_xlnm._FilterDatabase" localSheetId="2" hidden="1">'PL2'!$A$5:$F$40</definedName>
    <definedName name="madat">'[1]bieu tuyen hoa 2017'!$B$15:$AY$15</definedName>
    <definedName name="maxa">'[1]bieu tuyen hoa 2017'!$E$4:$AH$4</definedName>
    <definedName name="_xlnm.Print_Area" localSheetId="3">'HIEN TRANG 2016'!$A$2:$W$74</definedName>
    <definedName name="_xlnm.Print_Area" localSheetId="0">'KH 2017'!$A$1:$AI$169</definedName>
    <definedName name="_xlnm.Print_Area" localSheetId="1">'PL1'!$A$1:$D$101</definedName>
    <definedName name="_xlnm.Print_Area" localSheetId="2">'PL2'!$A$1:$D$40</definedName>
    <definedName name="_xlnm.Print_Titles" localSheetId="0">'KH 2017'!$4:$6</definedName>
    <definedName name="_xlnm.Print_Titles" localSheetId="1">'PL1'!$4:$4</definedName>
    <definedName name="_xlnm.Print_Titles" localSheetId="2">'PL2'!$4:$4</definedName>
  </definedNames>
  <calcPr calcId="124519"/>
</workbook>
</file>

<file path=xl/calcChain.xml><?xml version="1.0" encoding="utf-8"?>
<calcChain xmlns="http://schemas.openxmlformats.org/spreadsheetml/2006/main">
  <c r="C93" i="1"/>
  <c r="C92"/>
  <c r="E66"/>
  <c r="F66"/>
  <c r="G66"/>
  <c r="H66"/>
  <c r="I66"/>
  <c r="J66"/>
  <c r="K66"/>
  <c r="L66"/>
  <c r="M66"/>
  <c r="N66"/>
  <c r="O66"/>
  <c r="P66"/>
  <c r="Q66"/>
  <c r="R66"/>
  <c r="S66"/>
  <c r="T66"/>
  <c r="U66"/>
  <c r="V66"/>
  <c r="W66"/>
  <c r="X66"/>
  <c r="Y66"/>
  <c r="Z66"/>
  <c r="AA66"/>
  <c r="AB66"/>
  <c r="AC66"/>
  <c r="AD66"/>
  <c r="AE66"/>
  <c r="AF66"/>
  <c r="AG66"/>
  <c r="D66"/>
  <c r="C67"/>
  <c r="E154" l="1"/>
  <c r="F154"/>
  <c r="G154"/>
  <c r="H154"/>
  <c r="I154"/>
  <c r="J154"/>
  <c r="K154"/>
  <c r="M154"/>
  <c r="N154"/>
  <c r="O154"/>
  <c r="P154"/>
  <c r="Q154"/>
  <c r="R154"/>
  <c r="S154"/>
  <c r="T154"/>
  <c r="U154"/>
  <c r="V154"/>
  <c r="W154"/>
  <c r="X154"/>
  <c r="Y154"/>
  <c r="Z154"/>
  <c r="AA154"/>
  <c r="AB154"/>
  <c r="AC154"/>
  <c r="AD154"/>
  <c r="AE154"/>
  <c r="AF154"/>
  <c r="AG154"/>
  <c r="E142"/>
  <c r="F142"/>
  <c r="G142"/>
  <c r="H142"/>
  <c r="I142"/>
  <c r="J142"/>
  <c r="K142"/>
  <c r="M142"/>
  <c r="N142"/>
  <c r="O142"/>
  <c r="P142"/>
  <c r="Q142"/>
  <c r="R142"/>
  <c r="S142"/>
  <c r="T142"/>
  <c r="U142"/>
  <c r="V142"/>
  <c r="W142"/>
  <c r="X142"/>
  <c r="Y142"/>
  <c r="Z142"/>
  <c r="AA142"/>
  <c r="AB142"/>
  <c r="AC142"/>
  <c r="AD142"/>
  <c r="AE142"/>
  <c r="AF142"/>
  <c r="AG142"/>
  <c r="E130"/>
  <c r="F130"/>
  <c r="G130"/>
  <c r="H130"/>
  <c r="I130"/>
  <c r="J130"/>
  <c r="K130"/>
  <c r="M130"/>
  <c r="N130"/>
  <c r="O130"/>
  <c r="P130"/>
  <c r="Q130"/>
  <c r="R130"/>
  <c r="S130"/>
  <c r="T130"/>
  <c r="U130"/>
  <c r="V130"/>
  <c r="W130"/>
  <c r="X130"/>
  <c r="Y130"/>
  <c r="Z130"/>
  <c r="AA130"/>
  <c r="AB130"/>
  <c r="AC130"/>
  <c r="AD130"/>
  <c r="AE130"/>
  <c r="AF130"/>
  <c r="AG130"/>
  <c r="E122"/>
  <c r="F122"/>
  <c r="G122"/>
  <c r="H122"/>
  <c r="I122"/>
  <c r="J122"/>
  <c r="K122"/>
  <c r="M122"/>
  <c r="N122"/>
  <c r="O122"/>
  <c r="P122"/>
  <c r="Q122"/>
  <c r="R122"/>
  <c r="S122"/>
  <c r="T122"/>
  <c r="U122"/>
  <c r="V122"/>
  <c r="W122"/>
  <c r="X122"/>
  <c r="Y122"/>
  <c r="Z122"/>
  <c r="AA122"/>
  <c r="AB122"/>
  <c r="AC122"/>
  <c r="AD122"/>
  <c r="AE122"/>
  <c r="AF122"/>
  <c r="AG122"/>
  <c r="E120"/>
  <c r="F120"/>
  <c r="G120"/>
  <c r="H120"/>
  <c r="I120"/>
  <c r="J120"/>
  <c r="K120"/>
  <c r="L120"/>
  <c r="M120"/>
  <c r="N120"/>
  <c r="O120"/>
  <c r="P120"/>
  <c r="Q120"/>
  <c r="R120"/>
  <c r="S120"/>
  <c r="T120"/>
  <c r="U120"/>
  <c r="V120"/>
  <c r="W120"/>
  <c r="X120"/>
  <c r="Y120"/>
  <c r="Z120"/>
  <c r="AA120"/>
  <c r="AB120"/>
  <c r="AC120"/>
  <c r="AD120"/>
  <c r="AE120"/>
  <c r="AF120"/>
  <c r="AG120"/>
  <c r="E118"/>
  <c r="F118"/>
  <c r="G118"/>
  <c r="H118"/>
  <c r="I118"/>
  <c r="J118"/>
  <c r="K118"/>
  <c r="L118"/>
  <c r="M118"/>
  <c r="N118"/>
  <c r="O118"/>
  <c r="P118"/>
  <c r="Q118"/>
  <c r="R118"/>
  <c r="S118"/>
  <c r="T118"/>
  <c r="U118"/>
  <c r="V118"/>
  <c r="W118"/>
  <c r="X118"/>
  <c r="Y118"/>
  <c r="Z118"/>
  <c r="AA118"/>
  <c r="AB118"/>
  <c r="AC118"/>
  <c r="AD118"/>
  <c r="AE118"/>
  <c r="AF118"/>
  <c r="AG118"/>
  <c r="E116"/>
  <c r="F116"/>
  <c r="G116"/>
  <c r="H116"/>
  <c r="I116"/>
  <c r="J116"/>
  <c r="K116"/>
  <c r="L116"/>
  <c r="M116"/>
  <c r="N116"/>
  <c r="O116"/>
  <c r="P116"/>
  <c r="Q116"/>
  <c r="R116"/>
  <c r="S116"/>
  <c r="T116"/>
  <c r="U116"/>
  <c r="V116"/>
  <c r="W116"/>
  <c r="X116"/>
  <c r="Y116"/>
  <c r="Z116"/>
  <c r="AA116"/>
  <c r="AB116"/>
  <c r="AC116"/>
  <c r="AD116"/>
  <c r="AE116"/>
  <c r="AF116"/>
  <c r="AG116"/>
  <c r="E107"/>
  <c r="F107"/>
  <c r="G107"/>
  <c r="H107"/>
  <c r="I107"/>
  <c r="J107"/>
  <c r="K107"/>
  <c r="M107"/>
  <c r="N107"/>
  <c r="O107"/>
  <c r="P107"/>
  <c r="Q107"/>
  <c r="R107"/>
  <c r="S107"/>
  <c r="T107"/>
  <c r="U107"/>
  <c r="V107"/>
  <c r="W107"/>
  <c r="X107"/>
  <c r="Y107"/>
  <c r="Z107"/>
  <c r="AA107"/>
  <c r="AB107"/>
  <c r="AC107"/>
  <c r="AD107"/>
  <c r="AE107"/>
  <c r="AF107"/>
  <c r="AG107"/>
  <c r="E105"/>
  <c r="F105"/>
  <c r="G105"/>
  <c r="H105"/>
  <c r="I105"/>
  <c r="J105"/>
  <c r="K105"/>
  <c r="M105"/>
  <c r="N105"/>
  <c r="O105"/>
  <c r="P105"/>
  <c r="Q105"/>
  <c r="R105"/>
  <c r="S105"/>
  <c r="T105"/>
  <c r="U105"/>
  <c r="V105"/>
  <c r="W105"/>
  <c r="X105"/>
  <c r="Y105"/>
  <c r="Z105"/>
  <c r="AA105"/>
  <c r="AB105"/>
  <c r="AC105"/>
  <c r="AD105"/>
  <c r="AE105"/>
  <c r="AF105"/>
  <c r="AG105"/>
  <c r="E102"/>
  <c r="F102"/>
  <c r="G102"/>
  <c r="H102"/>
  <c r="I102"/>
  <c r="J102"/>
  <c r="K102"/>
  <c r="M102"/>
  <c r="N102"/>
  <c r="O102"/>
  <c r="P102"/>
  <c r="Q102"/>
  <c r="R102"/>
  <c r="S102"/>
  <c r="T102"/>
  <c r="U102"/>
  <c r="V102"/>
  <c r="W102"/>
  <c r="X102"/>
  <c r="Y102"/>
  <c r="Z102"/>
  <c r="AA102"/>
  <c r="AB102"/>
  <c r="AC102"/>
  <c r="AD102"/>
  <c r="AE102"/>
  <c r="AF102"/>
  <c r="AG102"/>
  <c r="E99"/>
  <c r="F99"/>
  <c r="G99"/>
  <c r="H99"/>
  <c r="I99"/>
  <c r="J99"/>
  <c r="K99"/>
  <c r="M99"/>
  <c r="N99"/>
  <c r="O99"/>
  <c r="P99"/>
  <c r="Q99"/>
  <c r="R99"/>
  <c r="S99"/>
  <c r="T99"/>
  <c r="U99"/>
  <c r="V99"/>
  <c r="W99"/>
  <c r="X99"/>
  <c r="Y99"/>
  <c r="Z99"/>
  <c r="AA99"/>
  <c r="AB99"/>
  <c r="AC99"/>
  <c r="AD99"/>
  <c r="AE99"/>
  <c r="AF99"/>
  <c r="AG99"/>
  <c r="E97"/>
  <c r="F97"/>
  <c r="G97"/>
  <c r="H97"/>
  <c r="I97"/>
  <c r="J97"/>
  <c r="K97"/>
  <c r="M97"/>
  <c r="N97"/>
  <c r="O97"/>
  <c r="P97"/>
  <c r="Q97"/>
  <c r="R97"/>
  <c r="S97"/>
  <c r="T97"/>
  <c r="U97"/>
  <c r="V97"/>
  <c r="W97"/>
  <c r="X97"/>
  <c r="Y97"/>
  <c r="Z97"/>
  <c r="AA97"/>
  <c r="AB97"/>
  <c r="AC97"/>
  <c r="AD97"/>
  <c r="AE97"/>
  <c r="AF97"/>
  <c r="AG97"/>
  <c r="E94"/>
  <c r="F94"/>
  <c r="G94"/>
  <c r="H94"/>
  <c r="I94"/>
  <c r="J94"/>
  <c r="K94"/>
  <c r="M94"/>
  <c r="N94"/>
  <c r="O94"/>
  <c r="P94"/>
  <c r="Q94"/>
  <c r="R94"/>
  <c r="S94"/>
  <c r="T94"/>
  <c r="U94"/>
  <c r="V94"/>
  <c r="W94"/>
  <c r="X94"/>
  <c r="Y94"/>
  <c r="Z94"/>
  <c r="AA94"/>
  <c r="AB94"/>
  <c r="AC94"/>
  <c r="AD94"/>
  <c r="AE94"/>
  <c r="AF94"/>
  <c r="AG94"/>
  <c r="E72"/>
  <c r="F72"/>
  <c r="G72"/>
  <c r="H72"/>
  <c r="I72"/>
  <c r="J72"/>
  <c r="K72"/>
  <c r="M72"/>
  <c r="N72"/>
  <c r="O72"/>
  <c r="P72"/>
  <c r="Q72"/>
  <c r="R72"/>
  <c r="S72"/>
  <c r="T72"/>
  <c r="U72"/>
  <c r="V72"/>
  <c r="W72"/>
  <c r="X72"/>
  <c r="Y72"/>
  <c r="Z72"/>
  <c r="AA72"/>
  <c r="AB72"/>
  <c r="AC72"/>
  <c r="AD72"/>
  <c r="AE72"/>
  <c r="AF72"/>
  <c r="AG72"/>
  <c r="E69"/>
  <c r="F69"/>
  <c r="G69"/>
  <c r="H69"/>
  <c r="I69"/>
  <c r="J69"/>
  <c r="K69"/>
  <c r="M69"/>
  <c r="N69"/>
  <c r="O69"/>
  <c r="P69"/>
  <c r="Q69"/>
  <c r="R69"/>
  <c r="S69"/>
  <c r="T69"/>
  <c r="U69"/>
  <c r="V69"/>
  <c r="W69"/>
  <c r="X69"/>
  <c r="Y69"/>
  <c r="Z69"/>
  <c r="AA69"/>
  <c r="AB69"/>
  <c r="AC69"/>
  <c r="AD69"/>
  <c r="AE69"/>
  <c r="AF69"/>
  <c r="AG69"/>
  <c r="E60"/>
  <c r="F60"/>
  <c r="G60"/>
  <c r="H60"/>
  <c r="I60"/>
  <c r="J60"/>
  <c r="K60"/>
  <c r="M60"/>
  <c r="N60"/>
  <c r="O60"/>
  <c r="P60"/>
  <c r="Q60"/>
  <c r="R60"/>
  <c r="S60"/>
  <c r="T60"/>
  <c r="U60"/>
  <c r="V60"/>
  <c r="W60"/>
  <c r="X60"/>
  <c r="Y60"/>
  <c r="Z60"/>
  <c r="AA60"/>
  <c r="AB60"/>
  <c r="AC60"/>
  <c r="AD60"/>
  <c r="AE60"/>
  <c r="AF60"/>
  <c r="AG60"/>
  <c r="E56"/>
  <c r="F56"/>
  <c r="G56"/>
  <c r="H56"/>
  <c r="I56"/>
  <c r="J56"/>
  <c r="K56"/>
  <c r="M56"/>
  <c r="N56"/>
  <c r="O56"/>
  <c r="P56"/>
  <c r="Q56"/>
  <c r="R56"/>
  <c r="S56"/>
  <c r="T56"/>
  <c r="U56"/>
  <c r="V56"/>
  <c r="W56"/>
  <c r="X56"/>
  <c r="Y56"/>
  <c r="Z56"/>
  <c r="AA56"/>
  <c r="AB56"/>
  <c r="AC56"/>
  <c r="AD56"/>
  <c r="AE56"/>
  <c r="AF56"/>
  <c r="AG56"/>
  <c r="E49"/>
  <c r="F49"/>
  <c r="G49"/>
  <c r="H49"/>
  <c r="I49"/>
  <c r="J49"/>
  <c r="K49"/>
  <c r="M49"/>
  <c r="N49"/>
  <c r="O49"/>
  <c r="P49"/>
  <c r="Q49"/>
  <c r="R49"/>
  <c r="S49"/>
  <c r="T49"/>
  <c r="U49"/>
  <c r="V49"/>
  <c r="W49"/>
  <c r="X49"/>
  <c r="Y49"/>
  <c r="Z49"/>
  <c r="AA49"/>
  <c r="AB49"/>
  <c r="AC49"/>
  <c r="AD49"/>
  <c r="AE49"/>
  <c r="AF49"/>
  <c r="AG49"/>
  <c r="E47"/>
  <c r="F47"/>
  <c r="G47"/>
  <c r="H47"/>
  <c r="I47"/>
  <c r="J47"/>
  <c r="K47"/>
  <c r="M47"/>
  <c r="N47"/>
  <c r="O47"/>
  <c r="P47"/>
  <c r="Q47"/>
  <c r="R47"/>
  <c r="S47"/>
  <c r="T47"/>
  <c r="U47"/>
  <c r="V47"/>
  <c r="W47"/>
  <c r="X47"/>
  <c r="Y47"/>
  <c r="Z47"/>
  <c r="AA47"/>
  <c r="AB47"/>
  <c r="AC47"/>
  <c r="AD47"/>
  <c r="AE47"/>
  <c r="AF47"/>
  <c r="AG47"/>
  <c r="E44"/>
  <c r="F44"/>
  <c r="G44"/>
  <c r="H44"/>
  <c r="I44"/>
  <c r="J44"/>
  <c r="K44"/>
  <c r="M44"/>
  <c r="N44"/>
  <c r="O44"/>
  <c r="P44"/>
  <c r="Q44"/>
  <c r="R44"/>
  <c r="S44"/>
  <c r="T44"/>
  <c r="U44"/>
  <c r="V44"/>
  <c r="W44"/>
  <c r="X44"/>
  <c r="Y44"/>
  <c r="Z44"/>
  <c r="AA44"/>
  <c r="AB44"/>
  <c r="AC44"/>
  <c r="AD44"/>
  <c r="AE44"/>
  <c r="AF44"/>
  <c r="AG44"/>
  <c r="E41"/>
  <c r="F41"/>
  <c r="G41"/>
  <c r="H41"/>
  <c r="I41"/>
  <c r="J41"/>
  <c r="K41"/>
  <c r="M41"/>
  <c r="N41"/>
  <c r="O41"/>
  <c r="P41"/>
  <c r="Q41"/>
  <c r="R41"/>
  <c r="S41"/>
  <c r="T41"/>
  <c r="U41"/>
  <c r="V41"/>
  <c r="W41"/>
  <c r="X41"/>
  <c r="Y41"/>
  <c r="Z41"/>
  <c r="AA41"/>
  <c r="AB41"/>
  <c r="AC41"/>
  <c r="AD41"/>
  <c r="AE41"/>
  <c r="AF41"/>
  <c r="AG41"/>
  <c r="E27"/>
  <c r="F27"/>
  <c r="F26" s="1"/>
  <c r="G27"/>
  <c r="H27"/>
  <c r="I27"/>
  <c r="I26" s="1"/>
  <c r="J27"/>
  <c r="J26" s="1"/>
  <c r="K27"/>
  <c r="M27"/>
  <c r="N27"/>
  <c r="N26" s="1"/>
  <c r="O27"/>
  <c r="P27"/>
  <c r="Q27"/>
  <c r="Q26" s="1"/>
  <c r="R27"/>
  <c r="R26" s="1"/>
  <c r="S27"/>
  <c r="T27"/>
  <c r="U27"/>
  <c r="V27"/>
  <c r="V26" s="1"/>
  <c r="W27"/>
  <c r="X27"/>
  <c r="Y27"/>
  <c r="Z27"/>
  <c r="Z26" s="1"/>
  <c r="AA27"/>
  <c r="AA26" s="1"/>
  <c r="AB27"/>
  <c r="AC27"/>
  <c r="AC26" s="1"/>
  <c r="AD27"/>
  <c r="AD26" s="1"/>
  <c r="AE27"/>
  <c r="AF27"/>
  <c r="AG27"/>
  <c r="AG26" s="1"/>
  <c r="E22"/>
  <c r="F22"/>
  <c r="G22"/>
  <c r="H22"/>
  <c r="I22"/>
  <c r="J22"/>
  <c r="K22"/>
  <c r="M22"/>
  <c r="N22"/>
  <c r="O22"/>
  <c r="P22"/>
  <c r="Q22"/>
  <c r="R22"/>
  <c r="S22"/>
  <c r="T22"/>
  <c r="U22"/>
  <c r="V22"/>
  <c r="W22"/>
  <c r="X22"/>
  <c r="Y22"/>
  <c r="Z22"/>
  <c r="AA22"/>
  <c r="AB22"/>
  <c r="AC22"/>
  <c r="AD22"/>
  <c r="AE22"/>
  <c r="AF22"/>
  <c r="AG22"/>
  <c r="E17"/>
  <c r="F17"/>
  <c r="G17"/>
  <c r="H17"/>
  <c r="I17"/>
  <c r="J17"/>
  <c r="K17"/>
  <c r="M17"/>
  <c r="N17"/>
  <c r="O17"/>
  <c r="P17"/>
  <c r="Q17"/>
  <c r="R17"/>
  <c r="S17"/>
  <c r="T17"/>
  <c r="U17"/>
  <c r="V17"/>
  <c r="W17"/>
  <c r="X17"/>
  <c r="Y17"/>
  <c r="Z17"/>
  <c r="AA17"/>
  <c r="AB17"/>
  <c r="AC17"/>
  <c r="AD17"/>
  <c r="AE17"/>
  <c r="AF17"/>
  <c r="AG17"/>
  <c r="E9"/>
  <c r="F9"/>
  <c r="G9"/>
  <c r="H9"/>
  <c r="I9"/>
  <c r="J9"/>
  <c r="K9"/>
  <c r="M9"/>
  <c r="N9"/>
  <c r="O9"/>
  <c r="P9"/>
  <c r="Q9"/>
  <c r="R9"/>
  <c r="S9"/>
  <c r="T9"/>
  <c r="U9"/>
  <c r="V9"/>
  <c r="W9"/>
  <c r="X9"/>
  <c r="Y9"/>
  <c r="Z9"/>
  <c r="AA9"/>
  <c r="AB9"/>
  <c r="AC9"/>
  <c r="AD9"/>
  <c r="AE9"/>
  <c r="AF9"/>
  <c r="AG9"/>
  <c r="U26" l="1"/>
  <c r="E26"/>
  <c r="Y26"/>
  <c r="M26"/>
  <c r="K26"/>
  <c r="S26"/>
  <c r="AE26"/>
  <c r="W26"/>
  <c r="O26"/>
  <c r="G26"/>
  <c r="AF26"/>
  <c r="AB26"/>
  <c r="X26"/>
  <c r="T26"/>
  <c r="P26"/>
  <c r="H26"/>
  <c r="E14"/>
  <c r="E13" s="1"/>
  <c r="F14"/>
  <c r="F13" s="1"/>
  <c r="F169" s="1"/>
  <c r="G14"/>
  <c r="G13" s="1"/>
  <c r="H14"/>
  <c r="H13" s="1"/>
  <c r="I14"/>
  <c r="I13" s="1"/>
  <c r="I169" s="1"/>
  <c r="J14"/>
  <c r="J13" s="1"/>
  <c r="J169" s="1"/>
  <c r="K14"/>
  <c r="K13" s="1"/>
  <c r="M14"/>
  <c r="M13" s="1"/>
  <c r="M169" s="1"/>
  <c r="N14"/>
  <c r="N13" s="1"/>
  <c r="N169" s="1"/>
  <c r="O14"/>
  <c r="O13" s="1"/>
  <c r="P14"/>
  <c r="P13" s="1"/>
  <c r="Q14"/>
  <c r="Q13" s="1"/>
  <c r="Q169" s="1"/>
  <c r="R14"/>
  <c r="R13" s="1"/>
  <c r="R169" s="1"/>
  <c r="S14"/>
  <c r="S13" s="1"/>
  <c r="S169" s="1"/>
  <c r="T14"/>
  <c r="T13" s="1"/>
  <c r="U14"/>
  <c r="U13" s="1"/>
  <c r="U169" s="1"/>
  <c r="V14"/>
  <c r="V13" s="1"/>
  <c r="V169" s="1"/>
  <c r="W14"/>
  <c r="W13" s="1"/>
  <c r="X14"/>
  <c r="X13" s="1"/>
  <c r="Y14"/>
  <c r="Y13" s="1"/>
  <c r="Z14"/>
  <c r="Z13" s="1"/>
  <c r="Z169" s="1"/>
  <c r="AA14"/>
  <c r="AA13" s="1"/>
  <c r="AA169" s="1"/>
  <c r="AB14"/>
  <c r="AB13" s="1"/>
  <c r="AC14"/>
  <c r="AC13" s="1"/>
  <c r="AC169" s="1"/>
  <c r="AD14"/>
  <c r="AD13" s="1"/>
  <c r="AD169" s="1"/>
  <c r="AE14"/>
  <c r="AE13" s="1"/>
  <c r="AF14"/>
  <c r="AF13" s="1"/>
  <c r="AG14"/>
  <c r="AG13" s="1"/>
  <c r="AG169" s="1"/>
  <c r="D17"/>
  <c r="D27"/>
  <c r="L62"/>
  <c r="L65"/>
  <c r="L63"/>
  <c r="L64"/>
  <c r="D154"/>
  <c r="C140"/>
  <c r="D107"/>
  <c r="D105"/>
  <c r="D97"/>
  <c r="D72"/>
  <c r="D60"/>
  <c r="D56"/>
  <c r="D49"/>
  <c r="D44"/>
  <c r="D41"/>
  <c r="E169" l="1"/>
  <c r="W169"/>
  <c r="K169"/>
  <c r="Y169"/>
  <c r="T169"/>
  <c r="O169"/>
  <c r="X169"/>
  <c r="H169"/>
  <c r="AB169"/>
  <c r="AE169"/>
  <c r="P169"/>
  <c r="AF169"/>
  <c r="G169"/>
  <c r="C127"/>
  <c r="C150"/>
  <c r="C149"/>
  <c r="C147"/>
  <c r="C148"/>
  <c r="C58"/>
  <c r="C46"/>
  <c r="C54"/>
  <c r="C126"/>
  <c r="C138"/>
  <c r="C151"/>
  <c r="C113" l="1"/>
  <c r="C112"/>
  <c r="C128"/>
  <c r="L23"/>
  <c r="C156"/>
  <c r="C139"/>
  <c r="C114"/>
  <c r="C137"/>
  <c r="C55"/>
  <c r="C43"/>
  <c r="C39"/>
  <c r="C64"/>
  <c r="C23" l="1"/>
  <c r="L22"/>
  <c r="C38"/>
  <c r="C135"/>
  <c r="L111"/>
  <c r="C111" s="1"/>
  <c r="C136"/>
  <c r="C134"/>
  <c r="C146"/>
  <c r="L82"/>
  <c r="L10"/>
  <c r="L9" s="1"/>
  <c r="L11"/>
  <c r="L12"/>
  <c r="L15"/>
  <c r="L14" s="1"/>
  <c r="L13" s="1"/>
  <c r="L16"/>
  <c r="L18"/>
  <c r="L19"/>
  <c r="L20"/>
  <c r="L21"/>
  <c r="L24"/>
  <c r="L25"/>
  <c r="L28"/>
  <c r="L29"/>
  <c r="C29" s="1"/>
  <c r="L30"/>
  <c r="L31"/>
  <c r="L32"/>
  <c r="L33"/>
  <c r="L34"/>
  <c r="L35"/>
  <c r="L36"/>
  <c r="L37"/>
  <c r="L40"/>
  <c r="L42"/>
  <c r="L41" s="1"/>
  <c r="L45"/>
  <c r="L44" s="1"/>
  <c r="L48"/>
  <c r="L47" s="1"/>
  <c r="L50"/>
  <c r="L51"/>
  <c r="L52"/>
  <c r="L53"/>
  <c r="C53" s="1"/>
  <c r="L57"/>
  <c r="L59"/>
  <c r="C59" s="1"/>
  <c r="L61"/>
  <c r="L60" s="1"/>
  <c r="C63"/>
  <c r="L68"/>
  <c r="L70"/>
  <c r="L71"/>
  <c r="L73"/>
  <c r="L74"/>
  <c r="L75"/>
  <c r="L76"/>
  <c r="L77"/>
  <c r="L78"/>
  <c r="L79"/>
  <c r="L80"/>
  <c r="L81"/>
  <c r="L83"/>
  <c r="L84"/>
  <c r="L85"/>
  <c r="L86"/>
  <c r="L87"/>
  <c r="L88"/>
  <c r="L89"/>
  <c r="L90"/>
  <c r="L91"/>
  <c r="C91" s="1"/>
  <c r="L95"/>
  <c r="L96"/>
  <c r="L98"/>
  <c r="L97" s="1"/>
  <c r="L100"/>
  <c r="L101"/>
  <c r="L103"/>
  <c r="L104"/>
  <c r="L106"/>
  <c r="L105" s="1"/>
  <c r="L108"/>
  <c r="L109"/>
  <c r="C109" s="1"/>
  <c r="L110"/>
  <c r="C110" s="1"/>
  <c r="C125"/>
  <c r="C145"/>
  <c r="L72" l="1"/>
  <c r="L94"/>
  <c r="L69"/>
  <c r="L102"/>
  <c r="L27"/>
  <c r="L107"/>
  <c r="L99"/>
  <c r="L56"/>
  <c r="L49"/>
  <c r="L17"/>
  <c r="C98"/>
  <c r="C45"/>
  <c r="L26" l="1"/>
  <c r="C44"/>
  <c r="C165" l="1"/>
  <c r="J63" i="6" l="1"/>
  <c r="J65" s="1"/>
  <c r="D118" i="1" l="1"/>
  <c r="D120"/>
  <c r="D116"/>
  <c r="C119"/>
  <c r="C121"/>
  <c r="C117"/>
  <c r="C120" l="1"/>
  <c r="C118"/>
  <c r="C116"/>
  <c r="D122" l="1"/>
  <c r="C129"/>
  <c r="C106" l="1"/>
  <c r="C105" l="1"/>
  <c r="D94"/>
  <c r="C96"/>
  <c r="C37" l="1"/>
  <c r="C133" l="1"/>
  <c r="AL132" l="1"/>
  <c r="AO76" l="1"/>
  <c r="C21" l="1"/>
  <c r="D142" l="1"/>
  <c r="C161" l="1"/>
  <c r="C162"/>
  <c r="C163"/>
  <c r="C164"/>
  <c r="C157"/>
  <c r="D22" l="1"/>
  <c r="C152"/>
  <c r="C18"/>
  <c r="C19"/>
  <c r="C20"/>
  <c r="C22" l="1"/>
  <c r="C17"/>
  <c r="D14" l="1"/>
  <c r="D13" s="1"/>
  <c r="C13" l="1"/>
  <c r="C132" l="1"/>
  <c r="D69" l="1"/>
  <c r="C131"/>
  <c r="C68"/>
  <c r="C36"/>
  <c r="C35"/>
  <c r="C74"/>
  <c r="C15"/>
  <c r="C66" l="1"/>
  <c r="C14"/>
  <c r="D130" l="1"/>
  <c r="D104"/>
  <c r="D103" s="1"/>
  <c r="D102" s="1"/>
  <c r="D99" l="1"/>
  <c r="C61" l="1"/>
  <c r="C62"/>
  <c r="C65"/>
  <c r="C71"/>
  <c r="C73"/>
  <c r="C75"/>
  <c r="C76"/>
  <c r="C77"/>
  <c r="C78"/>
  <c r="C79"/>
  <c r="C80"/>
  <c r="C81"/>
  <c r="C82"/>
  <c r="C83"/>
  <c r="C84"/>
  <c r="C85"/>
  <c r="C86"/>
  <c r="C87"/>
  <c r="C88"/>
  <c r="C89"/>
  <c r="C90"/>
  <c r="C101"/>
  <c r="C104"/>
  <c r="L115"/>
  <c r="L123"/>
  <c r="L124"/>
  <c r="C124" s="1"/>
  <c r="L141"/>
  <c r="L130" s="1"/>
  <c r="L143"/>
  <c r="L144"/>
  <c r="C144" s="1"/>
  <c r="L153"/>
  <c r="C153" s="1"/>
  <c r="L155"/>
  <c r="L158"/>
  <c r="C158" s="1"/>
  <c r="L159"/>
  <c r="C159" s="1"/>
  <c r="L160"/>
  <c r="C160" s="1"/>
  <c r="L166"/>
  <c r="C166" s="1"/>
  <c r="L167"/>
  <c r="C167" s="1"/>
  <c r="L168"/>
  <c r="C168" s="1"/>
  <c r="L8"/>
  <c r="D47"/>
  <c r="D26" s="1"/>
  <c r="D9"/>
  <c r="L122" l="1"/>
  <c r="C122" s="1"/>
  <c r="L142"/>
  <c r="C142" s="1"/>
  <c r="L154"/>
  <c r="D169"/>
  <c r="C141"/>
  <c r="C130"/>
  <c r="C123"/>
  <c r="C72"/>
  <c r="C155"/>
  <c r="C143"/>
  <c r="C69"/>
  <c r="C107"/>
  <c r="C70"/>
  <c r="C102"/>
  <c r="C108"/>
  <c r="C103"/>
  <c r="C95"/>
  <c r="C94"/>
  <c r="C9"/>
  <c r="C10"/>
  <c r="L169" l="1"/>
  <c r="C154"/>
  <c r="C60" l="1"/>
  <c r="C57" l="1"/>
  <c r="C56" l="1"/>
  <c r="C52" l="1"/>
  <c r="C51" l="1"/>
  <c r="C50" l="1"/>
  <c r="C49" l="1"/>
  <c r="C47" l="1"/>
  <c r="C42" l="1"/>
  <c r="C41" l="1"/>
  <c r="C40" l="1"/>
  <c r="C34" l="1"/>
  <c r="C33" l="1"/>
  <c r="C32" l="1"/>
  <c r="C31" l="1"/>
  <c r="C30" l="1"/>
  <c r="C28" l="1"/>
  <c r="C27"/>
  <c r="C26" s="1"/>
  <c r="C100" l="1"/>
  <c r="C97"/>
  <c r="C99" l="1"/>
  <c r="C169" s="1"/>
</calcChain>
</file>

<file path=xl/sharedStrings.xml><?xml version="1.0" encoding="utf-8"?>
<sst xmlns="http://schemas.openxmlformats.org/spreadsheetml/2006/main" count="1097" uniqueCount="562">
  <si>
    <t>Tên công trình</t>
  </si>
  <si>
    <t>Mã quy hoạch</t>
  </si>
  <si>
    <t>Diện tích</t>
  </si>
  <si>
    <t>NKH</t>
  </si>
  <si>
    <t>CQP</t>
  </si>
  <si>
    <t>CAN</t>
  </si>
  <si>
    <t>TMD</t>
  </si>
  <si>
    <t>SKC</t>
  </si>
  <si>
    <t>DGT</t>
  </si>
  <si>
    <t>DTL</t>
  </si>
  <si>
    <t>DNL</t>
  </si>
  <si>
    <t>DBV</t>
  </si>
  <si>
    <t>DVH</t>
  </si>
  <si>
    <t>DYT</t>
  </si>
  <si>
    <t>DGD</t>
  </si>
  <si>
    <t>DTT</t>
  </si>
  <si>
    <t>DKH</t>
  </si>
  <si>
    <t>DXH</t>
  </si>
  <si>
    <t>DCH</t>
  </si>
  <si>
    <t>DRA</t>
  </si>
  <si>
    <t>ONT</t>
  </si>
  <si>
    <t>ODT</t>
  </si>
  <si>
    <t>TSC</t>
  </si>
  <si>
    <t>DTS</t>
  </si>
  <si>
    <t>TON</t>
  </si>
  <si>
    <t>SKX</t>
  </si>
  <si>
    <t>DSH</t>
  </si>
  <si>
    <t>TIN</t>
  </si>
  <si>
    <t>QH</t>
  </si>
  <si>
    <t>Công an TT Đồng Lê</t>
  </si>
  <si>
    <t>Đất trồng cây lâu năm</t>
  </si>
  <si>
    <t>Xã Ngư Hóa</t>
  </si>
  <si>
    <t>Xã Kim Hóa</t>
  </si>
  <si>
    <t xml:space="preserve">Đồn biên phòng </t>
  </si>
  <si>
    <t>Xã Thanh Hóa</t>
  </si>
  <si>
    <t>Xã Lê Hóa</t>
  </si>
  <si>
    <t>Xã Tiến Hóa</t>
  </si>
  <si>
    <t>Chợ Cao Quảng</t>
  </si>
  <si>
    <t>Xã Cao Quảng</t>
  </si>
  <si>
    <t>Chợ trung tâm xã</t>
  </si>
  <si>
    <t>Xã Đồng Hóa</t>
  </si>
  <si>
    <t>Xã Hương Hóa</t>
  </si>
  <si>
    <t>Xã Mai Hóa</t>
  </si>
  <si>
    <t>Xã Văn Hóa</t>
  </si>
  <si>
    <t>Xã Thạch Hóa</t>
  </si>
  <si>
    <t>Trường mầm non xã Ngư Hóa</t>
  </si>
  <si>
    <t>Khu nội trú giáo viên</t>
  </si>
  <si>
    <t>Xã Lâm Hóa</t>
  </si>
  <si>
    <t xml:space="preserve">Trường mầm non Kim Lũ </t>
  </si>
  <si>
    <t>Xã Thanh Thạch</t>
  </si>
  <si>
    <t>Đường vào hai bên cầu Phú Xuân</t>
  </si>
  <si>
    <t>Đường giao thông nông thôn Tân Đức 3 (Cầu Khe Cạn)</t>
  </si>
  <si>
    <t>Đất giao thông toàn xã</t>
  </si>
  <si>
    <t>Đất giao thông</t>
  </si>
  <si>
    <t>Đường giao thông từ bản Cà Xen đến cột mốc 516 (Đường chiến lược quốc phòng)</t>
  </si>
  <si>
    <t>Xã Châu Hóa</t>
  </si>
  <si>
    <t>Xã Thuận Hóa</t>
  </si>
  <si>
    <t>Đường nối QL 12A vào khu căn cứ Khe Rôn</t>
  </si>
  <si>
    <t>Xã Sơn Hóa</t>
  </si>
  <si>
    <t>Mở rộng nâng cấp Quốc Lộ 12A</t>
  </si>
  <si>
    <t>Xã Đức Hóa</t>
  </si>
  <si>
    <t>Xã Phong Hoá</t>
  </si>
  <si>
    <t>Nâng cấp đường giao thông nông thôn 2</t>
  </si>
  <si>
    <t>Xã Nam Hóa</t>
  </si>
  <si>
    <t>Điểm thu gom rác thải</t>
  </si>
  <si>
    <t>Bãi rác Tiến Hoá</t>
  </si>
  <si>
    <t>Mở rộng nhà sinh hoạt cộng đồng thôn Xuân Sơn</t>
  </si>
  <si>
    <t>Đất thủy lợi toàn xã</t>
  </si>
  <si>
    <t>Hệ thống tưới tiêu Khe Trỗ</t>
  </si>
  <si>
    <t>Trạm bơm đầm thôn Lâm Lang</t>
  </si>
  <si>
    <t>Trạm bơm đập soong soong</t>
  </si>
  <si>
    <t>Hệ thống tưới tiêu nội đồng toàn xã</t>
  </si>
  <si>
    <t>Xây dựng hệ thống cấp nước sinh hoạt</t>
  </si>
  <si>
    <t>Trạm khí tượng thủy văn</t>
  </si>
  <si>
    <t>Nhà bảo vệ đàn vooc</t>
  </si>
  <si>
    <t>Bảo hiểm xã hội (Chuyển tiếp 2016)</t>
  </si>
  <si>
    <t>Sân vận động xã</t>
  </si>
  <si>
    <t>Nhà sinh hoạt cộng đồng thôn 4</t>
  </si>
  <si>
    <t>Trạm y tế xã</t>
  </si>
  <si>
    <t>Phòng khám đa khoa</t>
  </si>
  <si>
    <t>Trang trại chăn nuôi tập trung</t>
  </si>
  <si>
    <t>Đất ở đô thị</t>
  </si>
  <si>
    <t>Đất ở nông thôn</t>
  </si>
  <si>
    <t xml:space="preserve">Đất ở nông thôn </t>
  </si>
  <si>
    <t>Đất sản xuất kinh doanh</t>
  </si>
  <si>
    <t>Cơ sở kinh doanh nước đóng chai</t>
  </si>
  <si>
    <t>Dự án sản xuất vôi bột chất lượng cao</t>
  </si>
  <si>
    <t>Trụ sở trạm kiểm lâm Cao Quảng</t>
  </si>
  <si>
    <t xml:space="preserve">Đất làm vật liệu san lấp </t>
  </si>
  <si>
    <t>Cát sỏi làm VLXD thông thường (Đồng Lào)</t>
  </si>
  <si>
    <t>Cát sỏi làm VLXD thông thường ( Ba Tâm)</t>
  </si>
  <si>
    <t>Bãi chế biến VLXD thông thường</t>
  </si>
  <si>
    <t>Cát sỏi làm VLXD thông thường (Sảo Phong)</t>
  </si>
  <si>
    <t>Đất làm vật liệu san lấp (Núi Cục Mối)</t>
  </si>
  <si>
    <t>Đất làm vật liệu san lấp (Thôn Thanh Trúc)</t>
  </si>
  <si>
    <t>Đất thương mại dịch vụ</t>
  </si>
  <si>
    <t>Khu du lịch sinh thái Hang Mọi</t>
  </si>
  <si>
    <t>Nhà thờ giáo họ Phong Lan</t>
  </si>
  <si>
    <t>Nhà thờ giáo họ Phong Phú</t>
  </si>
  <si>
    <t>Nâng cấp Tỉnh Lộ 559</t>
  </si>
  <si>
    <t>Mở rộng UBND xã Hương Hóa</t>
  </si>
  <si>
    <t>Mở rộng UBND xã Văn Hoá</t>
  </si>
  <si>
    <t>Công trình dự án mục đích quốc phòng, an ninh</t>
  </si>
  <si>
    <t>Đất an ninh</t>
  </si>
  <si>
    <t>Đất quốc phòng</t>
  </si>
  <si>
    <t>CÔNG TRÌNH, DỰ ÁN CẤP HUYỆN</t>
  </si>
  <si>
    <t xml:space="preserve">CÔNG TRÌNH DỰ ÁN ĐƯỢC PHÂN BỔ TỪ QUY HOẠCH SỬ DỤNG ĐẤT CẤP TỈNH </t>
  </si>
  <si>
    <t>Công trình dự án do Hội đồng nhân dân tỉnh chấp thuận mà phải thu hồi đất</t>
  </si>
  <si>
    <t>Đất cơ sở giáo dục và đào tạo</t>
  </si>
  <si>
    <t>Đất thủy lợi</t>
  </si>
  <si>
    <t>Đất cơ sở y tế</t>
  </si>
  <si>
    <t>Đất cơ sở thể dục - thể thao</t>
  </si>
  <si>
    <t>Đất chợ</t>
  </si>
  <si>
    <t xml:space="preserve">Đất bãi thải, xử lý chất thải   </t>
  </si>
  <si>
    <t xml:space="preserve">Đất ở tại đô thị </t>
  </si>
  <si>
    <t xml:space="preserve">Đất xây dựng trụ sở cơ quan </t>
  </si>
  <si>
    <t>Đất xây dựng trụ sở của tổ chức sự nghiệp</t>
  </si>
  <si>
    <t xml:space="preserve">Đất cơ sở tôn giáo  </t>
  </si>
  <si>
    <t xml:space="preserve">Đất sản xuất vật liệu xây dựng, làm đồ gốm </t>
  </si>
  <si>
    <t xml:space="preserve">Đất sinh hoạt cộng đồng  </t>
  </si>
  <si>
    <t xml:space="preserve">Đất sản xuất kinh doanh phi nông nghiệp </t>
  </si>
  <si>
    <t>Đất nông nghiệp khác</t>
  </si>
  <si>
    <t>Đập Khe Nèng</t>
  </si>
  <si>
    <t>Đập Ma hăng</t>
  </si>
  <si>
    <t>Kè chống xói lở bờ Sông Gianh</t>
  </si>
  <si>
    <t>Trường mầm non trung tâm</t>
  </si>
  <si>
    <t>Trường mầm non TT Đồng Lê</t>
  </si>
  <si>
    <t>I</t>
  </si>
  <si>
    <t>I.1</t>
  </si>
  <si>
    <t>1.1</t>
  </si>
  <si>
    <t>2.1</t>
  </si>
  <si>
    <t>2.2</t>
  </si>
  <si>
    <t>II</t>
  </si>
  <si>
    <t>II.1</t>
  </si>
  <si>
    <t>3.1</t>
  </si>
  <si>
    <t>4.1</t>
  </si>
  <si>
    <t>4.2</t>
  </si>
  <si>
    <t>5.1</t>
  </si>
  <si>
    <t>6.2</t>
  </si>
  <si>
    <t>6.3</t>
  </si>
  <si>
    <t>8.1</t>
  </si>
  <si>
    <t>8.2</t>
  </si>
  <si>
    <t>9.1</t>
  </si>
  <si>
    <t>10.1</t>
  </si>
  <si>
    <t>II.2</t>
  </si>
  <si>
    <t>1.2</t>
  </si>
  <si>
    <t>Đất trồng lúa</t>
  </si>
  <si>
    <t>Đất trồng cây hàng năm</t>
  </si>
  <si>
    <t>Đất rừng phòng hộ</t>
  </si>
  <si>
    <t>Đất rừng sản xuất</t>
  </si>
  <si>
    <t>Đất nuôi trồng  thủy sản</t>
  </si>
  <si>
    <t>Đất sản xuất kinh doanh phi nông nghiệp</t>
  </si>
  <si>
    <t>Đất phát triển hạ tầng cấp quốc gia, cấp tỉnh, cấp huyện, cấp xã</t>
  </si>
  <si>
    <t>Đất trụ sở cơ quan công trình sự nghiệp</t>
  </si>
  <si>
    <t>Đất xây dựng của tổ chức sự nghiệp</t>
  </si>
  <si>
    <t>Đất làm nghĩa trang, nghĩa địa, nhà tang lễ, nhà hỏa táng</t>
  </si>
  <si>
    <t>Đất sông, ngòi, kênh, rạch, suối</t>
  </si>
  <si>
    <t>Đất có mặt nước chuyên dùng</t>
  </si>
  <si>
    <t>Đất  chưa sử dụng</t>
  </si>
  <si>
    <t>7.1</t>
  </si>
  <si>
    <t>TỔNG</t>
  </si>
  <si>
    <t>TBĐ26 (TS 30, 38, 40, 41, 42, 43)</t>
  </si>
  <si>
    <t>TBĐ8 (TS 90)</t>
  </si>
  <si>
    <t>TBĐ4 (TS 61)</t>
  </si>
  <si>
    <t>TBĐ17 (TS 74)</t>
  </si>
  <si>
    <t>TBĐ8 (TS 277, 278, 310, 307, 308, 309, 336, 337, 362, 394)</t>
  </si>
  <si>
    <t>TBĐ17 (TS 4)</t>
  </si>
  <si>
    <t>TBĐ14 (TS 253)</t>
  </si>
  <si>
    <t>TBĐ6 (TS 12)</t>
  </si>
  <si>
    <t>TBĐ24 (TS 271)</t>
  </si>
  <si>
    <t>TBĐ6 (TS 427)</t>
  </si>
  <si>
    <t>TBĐ14 (TS 90-&gt;93, 101-&gt;113, 119-&gt;131); TBĐ28</t>
  </si>
  <si>
    <t>TBĐ23</t>
  </si>
  <si>
    <t>TBĐ25(TS40, 174)</t>
  </si>
  <si>
    <t>TBD 5 (TS 354, 355, 357, 358); TBD 9 (TS 6, 7, 8); TBD 8 (TS 202, 203, 204, 206, 207, 219, 260)</t>
  </si>
  <si>
    <t>TBĐ7 (TS 72, 77, 78, 89)</t>
  </si>
  <si>
    <t>TBĐ11 (TS76, 132, 94, 120, 107)</t>
  </si>
  <si>
    <t>TBĐ15 (TS 21)</t>
  </si>
  <si>
    <t>TBĐ26 (TS 103)</t>
  </si>
  <si>
    <t>TBĐ14 (TS 337)</t>
  </si>
  <si>
    <t xml:space="preserve">     TBĐ48 (BĐLN)</t>
  </si>
  <si>
    <t>TBĐ5</t>
  </si>
  <si>
    <t xml:space="preserve">TBĐ9 </t>
  </si>
  <si>
    <t>TBĐ24</t>
  </si>
  <si>
    <t>TBĐ48</t>
  </si>
  <si>
    <t>TBĐ25 (TS 35, 42-&gt;44)</t>
  </si>
  <si>
    <t>BIỂU 10CH/B</t>
  </si>
  <si>
    <t>DANH MỤC CÔNG TRÌNH DỰ ÁN KẾ HOẠCH NĂM 2017</t>
  </si>
  <si>
    <t>Đất phát triển hạ tầng, cấp quốc gia, cấp tỉnh, cấp huyện, cấp xã</t>
  </si>
  <si>
    <t>1.3</t>
  </si>
  <si>
    <t>I.2</t>
  </si>
  <si>
    <t>Công trình dự án để phát triển kinh tế - xã hội vì lợi ích quốc gia, công cộng</t>
  </si>
  <si>
    <t>Đất năng lượng</t>
  </si>
  <si>
    <t>Đường ống dẫn dầu từ cảng Hòn La sang tỉnh Khăm muộn Lào đoạn qua huyện Tuyên Hóa của công ty cổ phần Lào Petro</t>
  </si>
  <si>
    <t>Tiến Hóa, Mai Hóa, Châu Hóa, Cao Quảng</t>
  </si>
  <si>
    <t xml:space="preserve">Khu di giản dân </t>
  </si>
  <si>
    <t>Cầu, đường giao thông Ngọc Lâm - Sào Phong</t>
  </si>
  <si>
    <t>Xã Đức Hóa, Phong Hóa</t>
  </si>
  <si>
    <t>Nhà sinh hoạt cộng đồng thôn Mã Thượng</t>
  </si>
  <si>
    <t>Đường Giao thông Đức Hóa - Phong Hóa</t>
  </si>
  <si>
    <t>Lò đốt rác</t>
  </si>
  <si>
    <t>Nhà điều hành điện Tân Ấp</t>
  </si>
  <si>
    <t>Mở rộng Miếu Bà và đền Tam Thượng</t>
  </si>
  <si>
    <t>Chùa Linh Sơn Tự</t>
  </si>
  <si>
    <t>Đất có di tích lịch sử - văn hóa</t>
  </si>
  <si>
    <t>Mở rộng khu di tích lịch sử hang Lèn Hà</t>
  </si>
  <si>
    <t>1.4</t>
  </si>
  <si>
    <t>Mở rộng khuôn viên  UBND</t>
  </si>
  <si>
    <t>TBĐ 2 (TS 7, 8, 9, 10)</t>
  </si>
  <si>
    <t>Xã Lê Hóa, Kim Hóa</t>
  </si>
  <si>
    <t>Chợ Ống</t>
  </si>
  <si>
    <t xml:space="preserve">Sửa chửa, nâng cấp Cụm hồ chứa nước huyện Tuyên Hóa </t>
  </si>
  <si>
    <t>Xã Phong Hóa, Thanh Hóa, Thạch Hóa, Châu Hóa, Cao Quảng</t>
  </si>
  <si>
    <t xml:space="preserve">Dự án khu du lịch Phức Hợp </t>
  </si>
  <si>
    <t>Mở rộng và nâng cấp Quốc Lộ 15</t>
  </si>
  <si>
    <t>Thị trấn Đồng Lê</t>
  </si>
  <si>
    <t>Di tích lịch sử trận địa Cồn Phủ phòng không 37</t>
  </si>
  <si>
    <t>Mở rộng chợ Vang</t>
  </si>
  <si>
    <t>Đất giao thông toàn huyện</t>
  </si>
  <si>
    <t>Đất cụm công nghiệp</t>
  </si>
  <si>
    <t>Cum TTCN Thanh - Hương - Lâm</t>
  </si>
  <si>
    <t xml:space="preserve">Cụm TTCN làng nghề </t>
  </si>
  <si>
    <t>Cum TTCN Đức - Thạch - Nam</t>
  </si>
  <si>
    <t>Lò giết mổ gia súc, gia cầm</t>
  </si>
  <si>
    <t>Đất cho hoạt động khoáng sản</t>
  </si>
  <si>
    <t xml:space="preserve">Đá vôi xi măng ( Lèn Đứt Chân) </t>
  </si>
  <si>
    <t>Đá vôi xi măng</t>
  </si>
  <si>
    <t>Đá sét xi măng</t>
  </si>
  <si>
    <t>Lưới điện phân phối nông thôn mạch 2 đường dây trạm biến áp 110kv</t>
  </si>
  <si>
    <t>Lưới điện phân phối nông thôn trạm biến áp 22 kv</t>
  </si>
  <si>
    <t>Trụ sở trạm kiểm lâm Tân Ấp</t>
  </si>
  <si>
    <t xml:space="preserve">Nhà máy dăm keo </t>
  </si>
  <si>
    <t>Bãi chế biến đá vôi của Công ty CP xây dựng Đại Phúc Quảng Bình</t>
  </si>
  <si>
    <t>Đá vôi làm VLXD thông thường</t>
  </si>
  <si>
    <t>Xã Phong Hóa</t>
  </si>
  <si>
    <t>Cát sỏi làm VLXD thông thường</t>
  </si>
  <si>
    <t>Xã Thanh Hóa, Hương Hóa, Lâm Hoa</t>
  </si>
  <si>
    <t>Xã Đức Hóa, Thạch Hóa, Nam Hóa</t>
  </si>
  <si>
    <t>Trạm bảo vệ rừng</t>
  </si>
  <si>
    <t>5.2</t>
  </si>
  <si>
    <t>5.3</t>
  </si>
  <si>
    <t>6.4</t>
  </si>
  <si>
    <t>6.6</t>
  </si>
  <si>
    <t>Các xã, thị trấn trong huyện</t>
  </si>
  <si>
    <t xml:space="preserve">Cụm TTCN </t>
  </si>
  <si>
    <t xml:space="preserve">Ban chỉ huy quân sự huyên </t>
  </si>
  <si>
    <t>Cửa hàng xăng dầu Hồng Vân số 5 của Công ty TNHH Hồng Vân</t>
  </si>
  <si>
    <t>Cơ sở sản xuất hương</t>
  </si>
  <si>
    <t>Bãi tập kết vật liệu (Công ty Mai Thanh)</t>
  </si>
  <si>
    <t>Đá sét làm nguyên liệu xi măng
của Cty Cosevco I</t>
  </si>
  <si>
    <t>Đường giao thông nâng cao năng lực phòng cháy chữa cháy</t>
  </si>
  <si>
    <t>Trường mầm non xã Lâm Hoá</t>
  </si>
  <si>
    <t>Trụ sở của tổ chức sự nghiệp các xã</t>
  </si>
  <si>
    <t>Chuyển mục đích đất ở đô thi</t>
  </si>
  <si>
    <t>Đất làm nghĩa trang, nghĩa địa</t>
  </si>
  <si>
    <t>Đất trồng rừng sản xuất</t>
  </si>
  <si>
    <t xml:space="preserve">Đất trồng cao su </t>
  </si>
  <si>
    <t>Đất nuôi trồng thủy sản</t>
  </si>
  <si>
    <t>5.4</t>
  </si>
  <si>
    <t>7.3</t>
  </si>
  <si>
    <t>7.4</t>
  </si>
  <si>
    <t>7.6</t>
  </si>
  <si>
    <t>7.7</t>
  </si>
  <si>
    <t xml:space="preserve">Các xã, thị trấn </t>
  </si>
  <si>
    <t>Nghĩa trang, nghĩa địa</t>
  </si>
  <si>
    <t>Xã Cao Quảng, Thanh Hóa, Nam Hóa</t>
  </si>
  <si>
    <t>TT</t>
  </si>
  <si>
    <t>Địa điểm</t>
  </si>
  <si>
    <t>Đất công trình bưu chính viễn thông</t>
  </si>
  <si>
    <t>TBĐ17 (TS 152, 154, 155); TBĐ12 (TS 708); TBĐ3 (TS 487); TBĐ6 (TS 476); TBĐ13 (TS 464)</t>
  </si>
  <si>
    <t>1.1.1</t>
  </si>
  <si>
    <t>1.1.2</t>
  </si>
  <si>
    <t>1.1.3</t>
  </si>
  <si>
    <t>1.1.4</t>
  </si>
  <si>
    <t>1.1.5</t>
  </si>
  <si>
    <t>1.1.7</t>
  </si>
  <si>
    <t>1.1.9</t>
  </si>
  <si>
    <t>1.1.11</t>
  </si>
  <si>
    <t>1.1.12</t>
  </si>
  <si>
    <t>1.1.13</t>
  </si>
  <si>
    <t>1.4.1</t>
  </si>
  <si>
    <t>1.5</t>
  </si>
  <si>
    <t>1.5.2</t>
  </si>
  <si>
    <t>1.6</t>
  </si>
  <si>
    <t>1.6.1</t>
  </si>
  <si>
    <t>1.6.3</t>
  </si>
  <si>
    <t>1.7</t>
  </si>
  <si>
    <t>1.7.1</t>
  </si>
  <si>
    <t>4.3</t>
  </si>
  <si>
    <t>4.5</t>
  </si>
  <si>
    <t>4.6</t>
  </si>
  <si>
    <t>4.7</t>
  </si>
  <si>
    <t>4.8</t>
  </si>
  <si>
    <t>4.9</t>
  </si>
  <si>
    <t>4.10</t>
  </si>
  <si>
    <t>4.11</t>
  </si>
  <si>
    <t>4.12</t>
  </si>
  <si>
    <t>4.13</t>
  </si>
  <si>
    <t>4.14</t>
  </si>
  <si>
    <t>4.15</t>
  </si>
  <si>
    <t>4.16</t>
  </si>
  <si>
    <t>4.17</t>
  </si>
  <si>
    <t>4.19</t>
  </si>
  <si>
    <t>Công trình dự án quan trọng Quốc gia do Quốc Hội quyết định chủ trương đầu tư mà phải thu hồi</t>
  </si>
  <si>
    <t>I.2.1</t>
  </si>
  <si>
    <t>I.2.2</t>
  </si>
  <si>
    <t>Đất ở tại nông thôn các xã</t>
  </si>
  <si>
    <t>Trạm BTS</t>
  </si>
  <si>
    <t>Hạng mục</t>
  </si>
  <si>
    <t>Diện tích (ha)</t>
  </si>
  <si>
    <t>LẤY TỪ LOẠI ĐẤT (ha)</t>
  </si>
  <si>
    <t>Địa điểm
(xã, phường, 
thị trấn)</t>
  </si>
  <si>
    <t>Vị trí trên bản đồ địa chính (Số tờ bản đồ, số thữa)</t>
  </si>
  <si>
    <t>Xã Đức Hóa, Thạch Hóa</t>
  </si>
  <si>
    <t>Công an thị trấn Đồng Lê (Chuyển tiếp từ KH SDĐ 2017)</t>
  </si>
  <si>
    <t>Trường mầm non TT Đồng Lê (Chuyển tiếp từ KH SDĐ 2017)</t>
  </si>
  <si>
    <t>Đất ở đô thị (Chuyển tiếp từ KH SDĐ 2017)</t>
  </si>
  <si>
    <t xml:space="preserve">Cơ sở cưa xẻ gỗ </t>
  </si>
  <si>
    <t>Trường mầm non Kim Lũ (Chuyển tiếp từ KH SDĐ 2017)</t>
  </si>
  <si>
    <t>Bãi chế biến  đá vôi của Công ty CP xây dựng Đại Phúc Quảng Bình (Chuyển tiếp từ KH SDĐ 2017)</t>
  </si>
  <si>
    <t>Trường mầm non Tân Thủy</t>
  </si>
  <si>
    <t xml:space="preserve">Mở rộng trụ sở UBND xã </t>
  </si>
  <si>
    <t>Nhà sinh hoạt cộng đồng thôn 2</t>
  </si>
  <si>
    <t>Đường nối QL 12A vào khu căn cứ Khe Rôn (Chuyển tiếp từ năm 2017)</t>
  </si>
  <si>
    <t>Cửa hàng xăng dầu Hồng Vân số 6 của Công ty TNHH Hồng Vân</t>
  </si>
  <si>
    <t>Cơ sở giết mổ gia súc tập trung</t>
  </si>
  <si>
    <t>Cụm TTCN làng nghề (Chuyển tiếp từ năm 2017)</t>
  </si>
  <si>
    <t>Đường liên xã Thuận Hóa, Kim Hóa</t>
  </si>
  <si>
    <t>Xã Thuận Hóa, Kim Hóa</t>
  </si>
  <si>
    <t>Chợ Xã Lâm Hóa</t>
  </si>
  <si>
    <t>Chợ Xã Kim Hóa</t>
  </si>
  <si>
    <t>Đường liên xã Nam Hóa, Thạch Hóa</t>
  </si>
  <si>
    <t>Kè chống sạt lở bờ sông</t>
  </si>
  <si>
    <t>Đất sinh hoạt cộng đồng</t>
  </si>
  <si>
    <t>DANH MỤC CÔNG TRÌNH DỰ ÁN KẾ HOẠCH NĂM 2018 HUYỆN TUYÊN HÓA</t>
  </si>
  <si>
    <t>Phòng khám đa khoa (Chuyển tiếp từ KH SDĐ 2017)</t>
  </si>
  <si>
    <t>Đất xữ lý chôn lấp rác thải (Chuyển tiếp từ KH SDĐ 2017)</t>
  </si>
  <si>
    <t>Đất làm vật liệu san lấp (Núi Cục Mối) (Chuyển tiếp từ KH SDĐ 2017)</t>
  </si>
  <si>
    <t>Đất làm vật liệu san lấp (Thôn Thanh Trúc) (Chuyển tiếp từ KH SDĐ 2017)</t>
  </si>
  <si>
    <t>Dự án sản xuất vôi bột chất lượng cao (Chuyển tiếp từ KH SDĐ 2017)</t>
  </si>
  <si>
    <t>Bãi chế biến và sản xuất VLXD của công ty Cosevco 1</t>
  </si>
  <si>
    <t>Xã Mai Hóa, Tiến Hóa</t>
  </si>
  <si>
    <t>Cơ sở kinh doanh nước đóng chai (Chuyển tiếp từ KH SDĐ 2017)</t>
  </si>
  <si>
    <t>Trang trại chăn nuôi tập trung (Chuyển tiếp từ KH SDĐ 2017)</t>
  </si>
  <si>
    <t>Nhà sinh hoạt cộng đồng thôn 3</t>
  </si>
  <si>
    <t>Mở rộng nhà sinh hoạt cộng đồng thôn Bàu 3</t>
  </si>
  <si>
    <t>Nhà sinh hoạt cộng đồng xã</t>
  </si>
  <si>
    <t>1.6.2</t>
  </si>
  <si>
    <t>Cụm TTCN Tiến Hóa (Chuyển tiếp từ KHSDĐ 2017)</t>
  </si>
  <si>
    <t>Mở rộng chợ Vang (Chuyển tiếp từ KH SDĐ 2017)</t>
  </si>
  <si>
    <t>Trang trại chăn nuôi bò sinh sản, dê sinh sản và bò thịt, dê thịt (Chuyển tiếp từ KH SDĐ 2017)</t>
  </si>
  <si>
    <t>Bãi tập kết VLXD</t>
  </si>
  <si>
    <t>Cơ sở kinh doanh tổng hợp</t>
  </si>
  <si>
    <t>Nâng cấp chống ngập Quốc Lộ 12A (Phía trên cầu chợ Gát) (Chuyển tiếp từ KH SDĐ 2017)</t>
  </si>
  <si>
    <t>Cầu, đường giao thông Ngọc Lâm - Sào Phong (Chuyển tiếp từ KH SDĐ 2017)</t>
  </si>
  <si>
    <t>Đường Giao thông Đức Hóa - Phong Hóa (Chuyển tiếp từ KH SDĐ 2017)</t>
  </si>
  <si>
    <t>Đá vôi làm VLXD thông thường (Chuyển tiếp từ KH SDĐ 2017)</t>
  </si>
  <si>
    <t>Trạm khí tượng thủy văn (Chuyển tiếp từ KH SDĐ 2017)</t>
  </si>
  <si>
    <t>Trường mầm non Mai Hóa</t>
  </si>
  <si>
    <t>Kè chống xói lở bờ Sông Gianh (Chuyển tiếp từ KH SDĐ 2017)</t>
  </si>
  <si>
    <t>Đất làm vật liệu san lấp (Chuyển tiếp từ KH SDĐ 2017)</t>
  </si>
  <si>
    <t>Cát sỏi làm VLXD thông thường (Sảo Phong) (Chuyển tiếp từ KH SDĐ 2017)</t>
  </si>
  <si>
    <t>Đá vôi làm VLXD thông thường và bãi chế biến (Lèn Minh Cầm) (Chuyển tiếp từ KH SDĐ 2017)</t>
  </si>
  <si>
    <t>Nâng cấp Tỉnh Lộ 559 (Chuyển tiếp từ KH SDĐ 2017)</t>
  </si>
  <si>
    <t>Đường vào hai bên cầu Phú Xuân (Chuyển tiếp từ KH SDĐ 2017)</t>
  </si>
  <si>
    <t>Chợ Cao Quảng (Chuyển tiếp từ KH SDĐ 2017)</t>
  </si>
  <si>
    <t>Trụ sở trạm kiểm lâm Cao Quảng (Chuyển tiếp từ KH SDĐ 2017)</t>
  </si>
  <si>
    <t>Khu di giản dân (Chuyển tiếp từ KH SDĐ 2017)</t>
  </si>
  <si>
    <t>Hợp tác xã Tân Vĩnh Phát</t>
  </si>
  <si>
    <t>Làng nghề Cao Quảng</t>
  </si>
  <si>
    <t>Sét (Ba Tâm) (Chuyển tiếp từ KH SDĐ 2017)</t>
  </si>
  <si>
    <t>Cát sỏi làm VLXD thông thường (Chuyển tiếp từ KH SDĐ 2017)</t>
  </si>
  <si>
    <t>Đất giao thông Nông thôn mới</t>
  </si>
  <si>
    <t>1.1.6</t>
  </si>
  <si>
    <t>1.1.8</t>
  </si>
  <si>
    <t>1.1.10</t>
  </si>
  <si>
    <t>1.2.1</t>
  </si>
  <si>
    <t>1.2.2</t>
  </si>
  <si>
    <t>1.3.1</t>
  </si>
  <si>
    <t>1.3.2</t>
  </si>
  <si>
    <t>1.5.1</t>
  </si>
  <si>
    <t>1.5.3</t>
  </si>
  <si>
    <t>1.5.4</t>
  </si>
  <si>
    <t>1.5.5</t>
  </si>
  <si>
    <t>1.5.6</t>
  </si>
  <si>
    <t>1.7.2</t>
  </si>
  <si>
    <t>1.7.3</t>
  </si>
  <si>
    <t>1.7.4</t>
  </si>
  <si>
    <t>1.7.5</t>
  </si>
  <si>
    <t>Chợ Ống (Chuyển tiếp từ KH SDĐ 2017)</t>
  </si>
  <si>
    <t>4.4</t>
  </si>
  <si>
    <t>4.20</t>
  </si>
  <si>
    <t>3.2</t>
  </si>
  <si>
    <t>6.1</t>
  </si>
  <si>
    <t>7.2</t>
  </si>
  <si>
    <t>10.2</t>
  </si>
  <si>
    <t>10.3</t>
  </si>
  <si>
    <t>10.4</t>
  </si>
  <si>
    <t>10.5</t>
  </si>
  <si>
    <t>10.6</t>
  </si>
  <si>
    <t>10.7</t>
  </si>
  <si>
    <t>5.5</t>
  </si>
  <si>
    <t>5.6</t>
  </si>
  <si>
    <t>5.7</t>
  </si>
  <si>
    <t>5.8</t>
  </si>
  <si>
    <t>5.9</t>
  </si>
  <si>
    <t>5.10</t>
  </si>
  <si>
    <t>Khu du lịch Phức Hợp (Chuyển tiếp từ KH SDĐ 2017)</t>
  </si>
  <si>
    <t>Đất thương mại dịch vụ dọc Quốc lộ 12 A</t>
  </si>
  <si>
    <t>Đất thương mại dịch vụ dọc Quốc lộ 15</t>
  </si>
  <si>
    <t>5.11</t>
  </si>
  <si>
    <t>6.5</t>
  </si>
  <si>
    <t>6.7</t>
  </si>
  <si>
    <t>6.8</t>
  </si>
  <si>
    <t>6.9</t>
  </si>
  <si>
    <t>6.10</t>
  </si>
  <si>
    <t>6.11</t>
  </si>
  <si>
    <t>7.5</t>
  </si>
  <si>
    <t>7.8</t>
  </si>
  <si>
    <t>7.9</t>
  </si>
  <si>
    <t>7.10</t>
  </si>
  <si>
    <t>7.11</t>
  </si>
  <si>
    <t>7.12</t>
  </si>
  <si>
    <t>7.13</t>
  </si>
  <si>
    <t>7.14</t>
  </si>
  <si>
    <t>Bãi tập kết VLXD Công ty Châu Tuấn</t>
  </si>
  <si>
    <t>Bãi tập kết VLXD Công ty Anh Đức</t>
  </si>
  <si>
    <t>Khu vực cần chuyển mục đích sử dụng đất để thực hiện việc nhân chuyển nhượng, thuê quyền sử dụng đất nhận góp vốn bằng quyền sử dụng đất</t>
  </si>
  <si>
    <t>Nhà sinh hoạt cộng đồng trung tâm xã Hương Hóa</t>
  </si>
  <si>
    <t>Nâng cấp sân thể dục, thể thao huyện Tuyên Hóa</t>
  </si>
  <si>
    <t>Sân thể dục, thể thao</t>
  </si>
  <si>
    <t>Hiện trạng SDD 2016 Huyện Tuyên Hóa</t>
  </si>
  <si>
    <t>Loại đất</t>
  </si>
  <si>
    <t>Ký hiệu</t>
  </si>
  <si>
    <t>Tổng diện tích
toàn huyện</t>
  </si>
  <si>
    <t>Tổng diện tích đất của đơn vị hành chính</t>
  </si>
  <si>
    <t xml:space="preserve">Đất nông nghiệp </t>
  </si>
  <si>
    <t>NNP</t>
  </si>
  <si>
    <t xml:space="preserve">Đất trồng lúa  </t>
  </si>
  <si>
    <t>LUA</t>
  </si>
  <si>
    <t xml:space="preserve">Đất chuyên trồng lúa nước </t>
  </si>
  <si>
    <t>LUC</t>
  </si>
  <si>
    <t>Đất trồng lúa nương</t>
  </si>
  <si>
    <t>LUN</t>
  </si>
  <si>
    <t>Đất trồng lúa nước còn lại</t>
  </si>
  <si>
    <t>LUK</t>
  </si>
  <si>
    <t xml:space="preserve">Đất trồng cây hàng năm khác  </t>
  </si>
  <si>
    <t>HNK</t>
  </si>
  <si>
    <t xml:space="preserve">Đất trồng cây lâu năm  </t>
  </si>
  <si>
    <t>CLN</t>
  </si>
  <si>
    <t xml:space="preserve">Đất rừng phòng hộ </t>
  </si>
  <si>
    <t>RPH</t>
  </si>
  <si>
    <t xml:space="preserve">Đất rừng đặc dụng </t>
  </si>
  <si>
    <t>RDD</t>
  </si>
  <si>
    <t xml:space="preserve">Đất rừng sản xuất  </t>
  </si>
  <si>
    <t>RSX</t>
  </si>
  <si>
    <t xml:space="preserve">Đất nuôi trồng thuỷ sản   </t>
  </si>
  <si>
    <t>NTS</t>
  </si>
  <si>
    <t xml:space="preserve">Đất làm muối </t>
  </si>
  <si>
    <t>LMU</t>
  </si>
  <si>
    <t xml:space="preserve">Đất nông nghiệp khác  </t>
  </si>
  <si>
    <t xml:space="preserve">Đất phi nông nghiệp  </t>
  </si>
  <si>
    <t>PNN</t>
  </si>
  <si>
    <t xml:space="preserve">Đất quốc phòng  </t>
  </si>
  <si>
    <t xml:space="preserve">Đất an ninh  </t>
  </si>
  <si>
    <t xml:space="preserve">Đất khu công nghiệp  </t>
  </si>
  <si>
    <t>SKK</t>
  </si>
  <si>
    <t>SKN</t>
  </si>
  <si>
    <t>Đất khu chế xuất</t>
  </si>
  <si>
    <t>SKT</t>
  </si>
  <si>
    <t xml:space="preserve">Đất thương mại, dịch vụ  </t>
  </si>
  <si>
    <t xml:space="preserve">Đất cơ sở sản xuất phi nông nghiệp  </t>
  </si>
  <si>
    <t xml:space="preserve">Đất sử dụng cho hoạt động khoáng sản  </t>
  </si>
  <si>
    <t>SKS</t>
  </si>
  <si>
    <t>Đất phát triển hạ tầng</t>
  </si>
  <si>
    <t>DHT</t>
  </si>
  <si>
    <t>Đất thuỷ lợi</t>
  </si>
  <si>
    <t>Đất công trình năng lượng</t>
  </si>
  <si>
    <t>Đất cơ sở văn hoá</t>
  </si>
  <si>
    <t>Đất cơ sở giáo dục - đào tạo</t>
  </si>
  <si>
    <t>Đất cơ sở nghiên cứu khoa học</t>
  </si>
  <si>
    <t>Đất cơ sở dịch vụ về xã hội</t>
  </si>
  <si>
    <t xml:space="preserve">Đất có di tích lịch sử - văn hóa  </t>
  </si>
  <si>
    <t>DDT</t>
  </si>
  <si>
    <t xml:space="preserve">Đất danh lam thắng cảnh   </t>
  </si>
  <si>
    <t>DDL</t>
  </si>
  <si>
    <t xml:space="preserve">Đất ở tại nông thôn  </t>
  </si>
  <si>
    <t xml:space="preserve">Đất xây dựng trụ sở cơ quan  </t>
  </si>
  <si>
    <t xml:space="preserve">Đất xây dựng trụ sở của tổ chức sự nghiệp </t>
  </si>
  <si>
    <t xml:space="preserve">Đất xây dựng cơ sở ngoại giao   </t>
  </si>
  <si>
    <t>DNG</t>
  </si>
  <si>
    <t xml:space="preserve">Đất cơ sở tôn giáo   </t>
  </si>
  <si>
    <t xml:space="preserve">Đất làm nghĩa trang, nghĩa địa, nhà tang lễ, nhà hỏa táng </t>
  </si>
  <si>
    <t>NTD</t>
  </si>
  <si>
    <t xml:space="preserve">Đất khu vui chơi, giải trí công cộng  </t>
  </si>
  <si>
    <t>DKV</t>
  </si>
  <si>
    <t xml:space="preserve">Đất cơ sở tín ngưỡng   </t>
  </si>
  <si>
    <t xml:space="preserve">Đất sông, ngòi, kênh, rạch, suối    </t>
  </si>
  <si>
    <t>SON</t>
  </si>
  <si>
    <t xml:space="preserve">Đất có mặt nước chuyên dùng   </t>
  </si>
  <si>
    <t>MNC</t>
  </si>
  <si>
    <t xml:space="preserve">Đất phi nông nghiệp khác  </t>
  </si>
  <si>
    <t>PNK</t>
  </si>
  <si>
    <t xml:space="preserve">Đất chưa sử dụng  </t>
  </si>
  <si>
    <t>CSD</t>
  </si>
  <si>
    <t>Đất bằng chưa sử dụng</t>
  </si>
  <si>
    <t>BCS</t>
  </si>
  <si>
    <t>Đất đồi núi chưa sử dụng</t>
  </si>
  <si>
    <t>DCS</t>
  </si>
  <si>
    <t>Núi đá không có rừng cây</t>
  </si>
  <si>
    <t>NCS</t>
  </si>
  <si>
    <t>Đất khu công nghệ cao*</t>
  </si>
  <si>
    <t>KCN</t>
  </si>
  <si>
    <t>Đất khu kinh tế*</t>
  </si>
  <si>
    <t>KKT</t>
  </si>
  <si>
    <t>Đất đô thị*</t>
  </si>
  <si>
    <t>KDT</t>
  </si>
  <si>
    <t>KHU CHỨC NĂNG*</t>
  </si>
  <si>
    <t>Khu vực chuyên trồng lúa nước</t>
  </si>
  <si>
    <t>KVL</t>
  </si>
  <si>
    <t>Khu vực chuyên trồng cây công nghiệp lâu năm</t>
  </si>
  <si>
    <t>KVN</t>
  </si>
  <si>
    <t>Khu vực rừng phòng hộ</t>
  </si>
  <si>
    <t>KPH</t>
  </si>
  <si>
    <t>Khu vực rừng đặc dụng</t>
  </si>
  <si>
    <t>KDD</t>
  </si>
  <si>
    <t>Khu vực rừng sản xuất</t>
  </si>
  <si>
    <t>KSX</t>
  </si>
  <si>
    <t>Khu vực công nghiệp, cụm công nghiệp</t>
  </si>
  <si>
    <t>KKN</t>
  </si>
  <si>
    <t>Khu đô thị-thương mại - dịch vụ</t>
  </si>
  <si>
    <t>KDV</t>
  </si>
  <si>
    <t>Khu du lịch</t>
  </si>
  <si>
    <t>KDL</t>
  </si>
  <si>
    <t>Khu ở, làng nghề, sản xuất phi nông nghiệp nông thôn</t>
  </si>
  <si>
    <t>KON</t>
  </si>
  <si>
    <t>Ghi chú: * Không tổng hợp khi tính tổng diện tích tự nhiên</t>
  </si>
  <si>
    <t>Xã Lê Hóa, Kim Hóa, Hương Hóa</t>
  </si>
  <si>
    <t>Xã Tiến Hóa, Mai Hóa, Phong Hóa, Đức Hóa, Nam Hóa, Sơn Hóa, TT Đồng Lê</t>
  </si>
  <si>
    <t>Xã Thanh Hóa, Hương Hóa, Lâm Hóa</t>
  </si>
  <si>
    <t>Xã Tiến Hóa, Mai Hóa, Châu Hóa, Cao Quảng</t>
  </si>
  <si>
    <t>Các xã, thị trấn</t>
  </si>
  <si>
    <t>Mở rộng nâng cấp Quốc Lộ 12A (Chuyển tiếp từ KH SDĐ 2017)</t>
  </si>
  <si>
    <t>Đất tín ngưỡng</t>
  </si>
  <si>
    <t>Chuyển mục đích đất vườn liền kề đất ở sang đất ở đô thị</t>
  </si>
  <si>
    <t>Cụm TTCN Thanh - Hương - Lâm (Chuyển tiếp từ KH SDĐ 2017)</t>
  </si>
  <si>
    <t>Cụm TTCN Đức - Thạch - Nam (Chuyển tiếp từ KH SDĐ 2017)</t>
  </si>
  <si>
    <t>Xã Nam Hóa, Thạch Hóa</t>
  </si>
  <si>
    <t>Mở rộng trường PTDT bán trú tiểu học và THCS</t>
  </si>
  <si>
    <t>Các xã trong huyện</t>
  </si>
  <si>
    <t>4.18</t>
  </si>
  <si>
    <t>4.21</t>
  </si>
  <si>
    <t>Chuyển mục đích đất vườn liền kề đất ở sang đất ở nông thôn</t>
  </si>
  <si>
    <t>Cát sỏi làm VLXD thông thường (Đồng Lào) (Chuyển tiếp từ KH SDĐ 2017)</t>
  </si>
  <si>
    <t>Cát sỏi làm VLXD thông thường ( Ba Tâm) (Chuyển tiếp từ KH SDĐ  2017)</t>
  </si>
  <si>
    <t>Mở rộng nhà thờ giáo họ Phong Lan (Chuyển tiếp từ KH SDĐ 2017)</t>
  </si>
  <si>
    <t>Mở rộng nhà thờ giáo họ Phong Phú (Chuyển tiếp từ KH SDĐ 2017)</t>
  </si>
  <si>
    <t>Khu di tích lịch sử hang Lèn Hà (Chuyển tiếp từ KH SDĐ 2017)</t>
  </si>
  <si>
    <t>Sân thể dục, thể thao (Chuyển tiếp từ KH SDĐ 2017)</t>
  </si>
  <si>
    <t>Đường giao thông từ bản Cà Xen đến cột mốc 516 (Chuyển tiếp từ KH SDĐ 2017)</t>
  </si>
  <si>
    <t>Đá sét làm nguyên liệu xi măng của Cty Cosevco I (Chuyển tiếp từ KHSDĐ 2017)</t>
  </si>
  <si>
    <t>Đường ống dẫn dầu từ cảng Hòn La, Quảng Bình, Việt Nam sang tỉnh Khăm Muộn, Lào (Chuyển tiếp tiếp từ KH SDĐ 2017)</t>
  </si>
</sst>
</file>

<file path=xl/styles.xml><?xml version="1.0" encoding="utf-8"?>
<styleSheet xmlns="http://schemas.openxmlformats.org/spreadsheetml/2006/main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;[Red]0.00"/>
    <numFmt numFmtId="165" formatCode="0.0"/>
    <numFmt numFmtId="166" formatCode="#,##0.00;[Red]#,##0.00"/>
  </numFmts>
  <fonts count="37">
    <font>
      <sz val="11"/>
      <color theme="1"/>
      <name val="Calibri"/>
      <family val="2"/>
      <scheme val="minor"/>
    </font>
    <font>
      <sz val="13"/>
      <color theme="1"/>
      <name val="Times New Roman"/>
      <family val="2"/>
    </font>
    <font>
      <sz val="14"/>
      <name val="Times New Roman"/>
      <family val="1"/>
    </font>
    <font>
      <sz val="14"/>
      <name val="Times New Roman"/>
      <family val="2"/>
    </font>
    <font>
      <sz val="14"/>
      <color theme="1"/>
      <name val="Times New Roman"/>
      <family val="1"/>
    </font>
    <font>
      <sz val="14"/>
      <color rgb="FFFF0000"/>
      <name val="Times New Roman"/>
      <family val="1"/>
    </font>
    <font>
      <sz val="11"/>
      <color indexed="8"/>
      <name val="Calibri"/>
      <family val="2"/>
    </font>
    <font>
      <sz val="10"/>
      <name val="Arial"/>
      <family val="2"/>
    </font>
    <font>
      <b/>
      <sz val="14"/>
      <name val="Times New Roman"/>
      <family val="1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4"/>
      <name val="Times New Roman"/>
      <family val="1"/>
    </font>
    <font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4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4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4"/>
      <color theme="1"/>
      <name val="Times New Roman"/>
      <family val="2"/>
    </font>
    <font>
      <sz val="14"/>
      <color theme="1"/>
      <name val="Calibri"/>
      <family val="2"/>
      <scheme val="minor"/>
    </font>
    <font>
      <b/>
      <i/>
      <sz val="11"/>
      <name val="Calibri"/>
      <family val="2"/>
      <scheme val="minor"/>
    </font>
    <font>
      <sz val="11"/>
      <color theme="1"/>
      <name val="Times New Roman"/>
      <family val="1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  <font>
      <b/>
      <i/>
      <sz val="13"/>
      <color theme="1"/>
      <name val="Times New Roman"/>
      <family val="1"/>
    </font>
    <font>
      <i/>
      <sz val="13"/>
      <color theme="1"/>
      <name val="Times New Roman"/>
      <family val="1"/>
    </font>
    <font>
      <sz val="12"/>
      <name val="Calibri"/>
      <family val="2"/>
      <scheme val="minor"/>
    </font>
    <font>
      <b/>
      <i/>
      <sz val="14"/>
      <name val="Times New Roman"/>
      <family val="1"/>
    </font>
    <font>
      <b/>
      <sz val="14"/>
      <name val="Calibri"/>
      <family val="2"/>
      <scheme val="minor"/>
    </font>
    <font>
      <b/>
      <sz val="14"/>
      <name val="Times New Roman"/>
      <family val="2"/>
    </font>
    <font>
      <b/>
      <i/>
      <sz val="14"/>
      <name val="Times New Roman"/>
      <family val="2"/>
    </font>
    <font>
      <b/>
      <i/>
      <sz val="14"/>
      <name val="Calibri"/>
      <family val="2"/>
      <scheme val="minor"/>
    </font>
    <font>
      <b/>
      <sz val="14"/>
      <color rgb="FFFF0000"/>
      <name val="Times New Roman"/>
      <family val="1"/>
    </font>
    <font>
      <sz val="14"/>
      <color rgb="FFFF0000"/>
      <name val="Times New Roman"/>
      <family val="2"/>
    </font>
    <font>
      <sz val="14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7" fillId="0" borderId="0"/>
    <xf numFmtId="44" fontId="9" fillId="0" borderId="0" applyFont="0" applyFill="0" applyBorder="0" applyAlignment="0" applyProtection="0"/>
  </cellStyleXfs>
  <cellXfs count="304">
    <xf numFmtId="0" fontId="0" fillId="0" borderId="0" xfId="0"/>
    <xf numFmtId="0" fontId="0" fillId="0" borderId="0" xfId="0"/>
    <xf numFmtId="0" fontId="0" fillId="0" borderId="0" xfId="0"/>
    <xf numFmtId="2" fontId="0" fillId="0" borderId="0" xfId="0" applyNumberFormat="1"/>
    <xf numFmtId="0" fontId="0" fillId="0" borderId="0" xfId="0" applyFill="1"/>
    <xf numFmtId="0" fontId="13" fillId="0" borderId="0" xfId="0" applyFont="1"/>
    <xf numFmtId="0" fontId="0" fillId="0" borderId="0" xfId="0" applyAlignment="1"/>
    <xf numFmtId="0" fontId="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2" fillId="0" borderId="6" xfId="1" applyFont="1" applyFill="1" applyBorder="1" applyAlignment="1" applyProtection="1">
      <alignment horizontal="center" vertical="center" wrapText="1"/>
      <protection locked="0"/>
    </xf>
    <xf numFmtId="0" fontId="2" fillId="0" borderId="6" xfId="0" applyFont="1" applyFill="1" applyBorder="1" applyAlignment="1">
      <alignment horizontal="center" vertical="center"/>
    </xf>
    <xf numFmtId="2" fontId="2" fillId="0" borderId="6" xfId="1" applyNumberFormat="1" applyFont="1" applyFill="1" applyBorder="1" applyAlignment="1" applyProtection="1">
      <alignment horizontal="center" vertical="center" wrapText="1"/>
      <protection locked="0"/>
    </xf>
    <xf numFmtId="0" fontId="3" fillId="0" borderId="6" xfId="1" applyFont="1" applyFill="1" applyBorder="1" applyAlignment="1" applyProtection="1">
      <alignment horizontal="center" vertical="center" wrapText="1"/>
      <protection locked="0"/>
    </xf>
    <xf numFmtId="44" fontId="3" fillId="0" borderId="6" xfId="5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Fill="1"/>
    <xf numFmtId="0" fontId="0" fillId="0" borderId="0" xfId="0" applyAlignment="1">
      <alignment horizontal="right"/>
    </xf>
    <xf numFmtId="2" fontId="0" fillId="0" borderId="0" xfId="0" applyNumberFormat="1" applyAlignment="1">
      <alignment horizontal="right"/>
    </xf>
    <xf numFmtId="44" fontId="15" fillId="0" borderId="0" xfId="5" applyFont="1" applyFill="1"/>
    <xf numFmtId="44" fontId="16" fillId="0" borderId="0" xfId="5" applyFont="1" applyFill="1"/>
    <xf numFmtId="0" fontId="15" fillId="0" borderId="0" xfId="0" applyFont="1" applyFill="1"/>
    <xf numFmtId="2" fontId="2" fillId="0" borderId="6" xfId="0" applyNumberFormat="1" applyFont="1" applyFill="1" applyBorder="1" applyAlignment="1">
      <alignment horizontal="center"/>
    </xf>
    <xf numFmtId="2" fontId="15" fillId="0" borderId="0" xfId="0" applyNumberFormat="1" applyFont="1" applyFill="1"/>
    <xf numFmtId="0" fontId="2" fillId="0" borderId="6" xfId="0" applyFont="1" applyFill="1" applyBorder="1" applyAlignment="1">
      <alignment horizontal="center"/>
    </xf>
    <xf numFmtId="0" fontId="2" fillId="0" borderId="0" xfId="0" applyFont="1" applyFill="1"/>
    <xf numFmtId="0" fontId="16" fillId="0" borderId="0" xfId="0" applyFont="1" applyFill="1" applyAlignment="1"/>
    <xf numFmtId="2" fontId="16" fillId="0" borderId="0" xfId="0" applyNumberFormat="1" applyFont="1" applyFill="1"/>
    <xf numFmtId="0" fontId="16" fillId="0" borderId="0" xfId="0" applyFont="1" applyFill="1"/>
    <xf numFmtId="0" fontId="17" fillId="0" borderId="0" xfId="0" applyFont="1" applyFill="1"/>
    <xf numFmtId="0" fontId="16" fillId="0" borderId="0" xfId="0" applyFont="1" applyFill="1" applyAlignment="1">
      <alignment horizontal="center"/>
    </xf>
    <xf numFmtId="0" fontId="11" fillId="0" borderId="0" xfId="0" applyFont="1" applyFill="1"/>
    <xf numFmtId="0" fontId="0" fillId="0" borderId="0" xfId="0" applyFont="1" applyFill="1"/>
    <xf numFmtId="0" fontId="14" fillId="0" borderId="0" xfId="0" applyFont="1" applyFill="1"/>
    <xf numFmtId="2" fontId="10" fillId="0" borderId="0" xfId="0" applyNumberFormat="1" applyFont="1" applyFill="1"/>
    <xf numFmtId="0" fontId="4" fillId="0" borderId="0" xfId="0" applyFont="1" applyFill="1"/>
    <xf numFmtId="4" fontId="0" fillId="0" borderId="0" xfId="0" applyNumberFormat="1" applyAlignment="1">
      <alignment horizontal="right"/>
    </xf>
    <xf numFmtId="4" fontId="0" fillId="0" borderId="0" xfId="0" applyNumberFormat="1" applyAlignment="1"/>
    <xf numFmtId="0" fontId="4" fillId="0" borderId="0" xfId="0" applyFont="1" applyFill="1" applyAlignment="1">
      <alignment vertical="center"/>
    </xf>
    <xf numFmtId="0" fontId="15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Alignment="1">
      <alignment horizontal="right" vertical="center"/>
    </xf>
    <xf numFmtId="0" fontId="18" fillId="0" borderId="0" xfId="0" applyFont="1" applyFill="1"/>
    <xf numFmtId="0" fontId="19" fillId="0" borderId="0" xfId="0" applyFont="1" applyFill="1"/>
    <xf numFmtId="0" fontId="12" fillId="0" borderId="6" xfId="1" applyFont="1" applyFill="1" applyBorder="1" applyAlignment="1" applyProtection="1">
      <alignment horizontal="center" vertical="center" wrapText="1"/>
      <protection locked="0"/>
    </xf>
    <xf numFmtId="4" fontId="8" fillId="0" borderId="7" xfId="1" applyNumberFormat="1" applyFont="1" applyFill="1" applyBorder="1" applyAlignment="1" applyProtection="1">
      <alignment horizontal="center" vertical="center" wrapText="1"/>
      <protection locked="0"/>
    </xf>
    <xf numFmtId="0" fontId="20" fillId="0" borderId="6" xfId="1" applyFont="1" applyFill="1" applyBorder="1" applyAlignment="1" applyProtection="1">
      <alignment horizontal="center" vertical="center" wrapText="1"/>
      <protection locked="0"/>
    </xf>
    <xf numFmtId="0" fontId="21" fillId="0" borderId="0" xfId="0" applyFont="1" applyFill="1"/>
    <xf numFmtId="0" fontId="4" fillId="0" borderId="6" xfId="1" applyFont="1" applyFill="1" applyBorder="1" applyAlignment="1" applyProtection="1">
      <alignment horizontal="center" vertical="center" wrapText="1"/>
      <protection locked="0"/>
    </xf>
    <xf numFmtId="0" fontId="21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4" fontId="8" fillId="0" borderId="9" xfId="1" applyNumberFormat="1" applyFont="1" applyFill="1" applyBorder="1" applyAlignment="1" applyProtection="1">
      <alignment horizontal="center" vertical="center" wrapText="1"/>
      <protection locked="0"/>
    </xf>
    <xf numFmtId="4" fontId="8" fillId="0" borderId="9" xfId="1" applyNumberFormat="1" applyFont="1" applyFill="1" applyBorder="1" applyAlignment="1" applyProtection="1">
      <alignment vertical="center"/>
      <protection locked="0"/>
    </xf>
    <xf numFmtId="3" fontId="8" fillId="0" borderId="9" xfId="1" applyNumberFormat="1" applyFont="1" applyFill="1" applyBorder="1" applyAlignment="1" applyProtection="1">
      <alignment horizontal="center" vertical="center" wrapText="1"/>
      <protection locked="0"/>
    </xf>
    <xf numFmtId="1" fontId="2" fillId="0" borderId="9" xfId="0" applyNumberFormat="1" applyFont="1" applyFill="1" applyBorder="1" applyAlignment="1" applyProtection="1">
      <alignment horizontal="center" vertical="center" wrapText="1"/>
      <protection locked="0"/>
    </xf>
    <xf numFmtId="2" fontId="3" fillId="0" borderId="9" xfId="1" applyNumberFormat="1" applyFont="1" applyFill="1" applyBorder="1" applyAlignment="1" applyProtection="1">
      <alignment horizontal="left" vertical="center" wrapText="1"/>
      <protection locked="0"/>
    </xf>
    <xf numFmtId="4" fontId="2" fillId="0" borderId="9" xfId="1" applyNumberFormat="1" applyFont="1" applyFill="1" applyBorder="1" applyAlignment="1" applyProtection="1">
      <alignment vertical="center"/>
      <protection locked="0"/>
    </xf>
    <xf numFmtId="0" fontId="3" fillId="0" borderId="9" xfId="1" applyFont="1" applyFill="1" applyBorder="1" applyAlignment="1" applyProtection="1">
      <alignment horizontal="center" vertical="center"/>
      <protection locked="0"/>
    </xf>
    <xf numFmtId="2" fontId="2" fillId="0" borderId="9" xfId="1" applyNumberFormat="1" applyFont="1" applyFill="1" applyBorder="1" applyAlignment="1" applyProtection="1">
      <alignment vertical="center" wrapText="1"/>
      <protection locked="0"/>
    </xf>
    <xf numFmtId="0" fontId="2" fillId="0" borderId="9" xfId="0" applyFont="1" applyFill="1" applyBorder="1" applyAlignment="1">
      <alignment horizontal="center" vertical="center"/>
    </xf>
    <xf numFmtId="2" fontId="4" fillId="0" borderId="9" xfId="1" applyNumberFormat="1" applyFont="1" applyFill="1" applyBorder="1" applyAlignment="1" applyProtection="1">
      <alignment vertical="center" wrapText="1"/>
      <protection locked="0"/>
    </xf>
    <xf numFmtId="0" fontId="4" fillId="0" borderId="9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vertical="center"/>
    </xf>
    <xf numFmtId="0" fontId="2" fillId="0" borderId="9" xfId="1" applyFont="1" applyFill="1" applyBorder="1" applyAlignment="1" applyProtection="1">
      <alignment horizontal="center" vertical="center" wrapText="1"/>
      <protection locked="0"/>
    </xf>
    <xf numFmtId="0" fontId="2" fillId="0" borderId="9" xfId="0" applyFont="1" applyFill="1" applyBorder="1" applyAlignment="1">
      <alignment vertical="center" wrapText="1"/>
    </xf>
    <xf numFmtId="0" fontId="2" fillId="0" borderId="9" xfId="1" applyFont="1" applyFill="1" applyBorder="1" applyAlignment="1" applyProtection="1">
      <alignment horizontal="center" vertical="center"/>
      <protection locked="0"/>
    </xf>
    <xf numFmtId="2" fontId="3" fillId="0" borderId="9" xfId="1" applyNumberFormat="1" applyFont="1" applyFill="1" applyBorder="1" applyAlignment="1" applyProtection="1">
      <alignment vertical="center" wrapText="1"/>
      <protection locked="0"/>
    </xf>
    <xf numFmtId="44" fontId="3" fillId="0" borderId="9" xfId="5" applyFont="1" applyFill="1" applyBorder="1" applyAlignment="1" applyProtection="1">
      <alignment horizontal="center" vertical="center"/>
      <protection locked="0"/>
    </xf>
    <xf numFmtId="2" fontId="2" fillId="0" borderId="9" xfId="1" applyNumberFormat="1" applyFont="1" applyFill="1" applyBorder="1" applyAlignment="1" applyProtection="1">
      <alignment horizontal="center" vertical="center" wrapText="1"/>
      <protection locked="0"/>
    </xf>
    <xf numFmtId="2" fontId="20" fillId="0" borderId="9" xfId="1" applyNumberFormat="1" applyFont="1" applyFill="1" applyBorder="1" applyAlignment="1" applyProtection="1">
      <alignment horizontal="left" vertical="center" wrapText="1"/>
      <protection locked="0"/>
    </xf>
    <xf numFmtId="0" fontId="20" fillId="0" borderId="9" xfId="1" applyFont="1" applyFill="1" applyBorder="1" applyAlignment="1" applyProtection="1">
      <alignment horizontal="center" vertical="center"/>
      <protection locked="0"/>
    </xf>
    <xf numFmtId="0" fontId="2" fillId="0" borderId="9" xfId="0" applyFont="1" applyFill="1" applyBorder="1" applyAlignment="1">
      <alignment horizontal="left" vertical="center"/>
    </xf>
    <xf numFmtId="2" fontId="2" fillId="0" borderId="9" xfId="0" applyNumberFormat="1" applyFont="1" applyFill="1" applyBorder="1" applyAlignment="1">
      <alignment horizontal="center"/>
    </xf>
    <xf numFmtId="0" fontId="2" fillId="0" borderId="9" xfId="0" applyFont="1" applyFill="1" applyBorder="1" applyAlignment="1">
      <alignment horizontal="left"/>
    </xf>
    <xf numFmtId="2" fontId="3" fillId="0" borderId="9" xfId="1" applyNumberFormat="1" applyFont="1" applyFill="1" applyBorder="1" applyAlignment="1" applyProtection="1">
      <alignment wrapText="1"/>
      <protection locked="0"/>
    </xf>
    <xf numFmtId="4" fontId="2" fillId="0" borderId="9" xfId="1" applyNumberFormat="1" applyFont="1" applyFill="1" applyBorder="1" applyAlignment="1" applyProtection="1">
      <alignment horizontal="center" vertical="center"/>
      <protection locked="0"/>
    </xf>
    <xf numFmtId="4" fontId="4" fillId="0" borderId="9" xfId="1" applyNumberFormat="1" applyFont="1" applyFill="1" applyBorder="1" applyAlignment="1" applyProtection="1">
      <alignment horizontal="center" vertical="center"/>
      <protection locked="0"/>
    </xf>
    <xf numFmtId="2" fontId="2" fillId="0" borderId="9" xfId="0" applyNumberFormat="1" applyFont="1" applyFill="1" applyBorder="1" applyAlignment="1">
      <alignment horizontal="center" vertical="center"/>
    </xf>
    <xf numFmtId="44" fontId="9" fillId="0" borderId="0" xfId="5" applyFont="1" applyFill="1"/>
    <xf numFmtId="2" fontId="0" fillId="0" borderId="0" xfId="0" applyNumberFormat="1" applyFont="1" applyFill="1"/>
    <xf numFmtId="2" fontId="2" fillId="0" borderId="9" xfId="0" applyNumberFormat="1" applyFont="1" applyFill="1" applyBorder="1" applyAlignment="1" applyProtection="1">
      <alignment vertical="center" wrapText="1"/>
      <protection locked="0"/>
    </xf>
    <xf numFmtId="1" fontId="2" fillId="0" borderId="9" xfId="1" applyNumberFormat="1" applyFont="1" applyFill="1" applyBorder="1" applyAlignment="1" applyProtection="1">
      <alignment horizontal="center" vertical="center" wrapText="1"/>
      <protection locked="0"/>
    </xf>
    <xf numFmtId="0" fontId="2" fillId="0" borderId="9" xfId="1" applyFont="1" applyFill="1" applyBorder="1" applyAlignment="1" applyProtection="1">
      <alignment vertical="center"/>
      <protection locked="0"/>
    </xf>
    <xf numFmtId="0" fontId="0" fillId="2" borderId="0" xfId="0" applyFill="1"/>
    <xf numFmtId="0" fontId="13" fillId="0" borderId="0" xfId="0" applyFont="1" applyFill="1"/>
    <xf numFmtId="0" fontId="14" fillId="2" borderId="0" xfId="0" applyFont="1" applyFill="1"/>
    <xf numFmtId="0" fontId="16" fillId="2" borderId="0" xfId="0" applyFont="1" applyFill="1"/>
    <xf numFmtId="0" fontId="16" fillId="0" borderId="0" xfId="0" applyFont="1" applyFill="1" applyAlignment="1">
      <alignment vertical="center"/>
    </xf>
    <xf numFmtId="44" fontId="16" fillId="2" borderId="0" xfId="5" applyFont="1" applyFill="1"/>
    <xf numFmtId="0" fontId="17" fillId="0" borderId="0" xfId="0" applyFont="1" applyFill="1" applyAlignment="1">
      <alignment vertical="center"/>
    </xf>
    <xf numFmtId="0" fontId="16" fillId="0" borderId="0" xfId="0" applyFont="1" applyFill="1" applyAlignment="1">
      <alignment horizontal="center" vertical="center"/>
    </xf>
    <xf numFmtId="3" fontId="16" fillId="0" borderId="0" xfId="0" applyNumberFormat="1" applyFont="1" applyFill="1"/>
    <xf numFmtId="0" fontId="11" fillId="0" borderId="0" xfId="0" applyFont="1" applyAlignment="1">
      <alignment horizontal="right"/>
    </xf>
    <xf numFmtId="0" fontId="22" fillId="0" borderId="0" xfId="0" applyFont="1" applyFill="1"/>
    <xf numFmtId="0" fontId="23" fillId="0" borderId="0" xfId="0" applyFont="1"/>
    <xf numFmtId="166" fontId="24" fillId="0" borderId="9" xfId="0" applyNumberFormat="1" applyFont="1" applyBorder="1"/>
    <xf numFmtId="166" fontId="24" fillId="0" borderId="9" xfId="0" applyNumberFormat="1" applyFont="1" applyBorder="1" applyAlignment="1">
      <alignment horizontal="center"/>
    </xf>
    <xf numFmtId="166" fontId="25" fillId="0" borderId="9" xfId="0" applyNumberFormat="1" applyFont="1" applyBorder="1"/>
    <xf numFmtId="166" fontId="25" fillId="0" borderId="9" xfId="0" applyNumberFormat="1" applyFont="1" applyBorder="1" applyAlignment="1">
      <alignment horizontal="center"/>
    </xf>
    <xf numFmtId="166" fontId="25" fillId="0" borderId="9" xfId="0" applyNumberFormat="1" applyFont="1" applyBorder="1" applyAlignment="1">
      <alignment wrapText="1"/>
    </xf>
    <xf numFmtId="166" fontId="26" fillId="0" borderId="9" xfId="0" applyNumberFormat="1" applyFont="1" applyBorder="1"/>
    <xf numFmtId="166" fontId="27" fillId="0" borderId="9" xfId="0" applyNumberFormat="1" applyFont="1" applyBorder="1"/>
    <xf numFmtId="166" fontId="27" fillId="0" borderId="9" xfId="0" applyNumberFormat="1" applyFont="1" applyBorder="1" applyAlignment="1">
      <alignment horizontal="center"/>
    </xf>
    <xf numFmtId="0" fontId="25" fillId="0" borderId="0" xfId="0" applyFont="1"/>
    <xf numFmtId="49" fontId="24" fillId="0" borderId="9" xfId="0" applyNumberFormat="1" applyFont="1" applyBorder="1" applyAlignment="1">
      <alignment horizontal="center" vertical="center" wrapText="1"/>
    </xf>
    <xf numFmtId="0" fontId="0" fillId="0" borderId="0" xfId="0" applyFill="1" applyAlignment="1">
      <alignment horizontal="right"/>
    </xf>
    <xf numFmtId="0" fontId="10" fillId="0" borderId="0" xfId="0" applyFont="1" applyFill="1" applyAlignment="1">
      <alignment vertical="center"/>
    </xf>
    <xf numFmtId="44" fontId="10" fillId="0" borderId="0" xfId="5" applyFont="1" applyFill="1"/>
    <xf numFmtId="44" fontId="22" fillId="0" borderId="0" xfId="5" applyFont="1" applyFill="1"/>
    <xf numFmtId="0" fontId="22" fillId="2" borderId="0" xfId="0" applyFont="1" applyFill="1"/>
    <xf numFmtId="0" fontId="10" fillId="2" borderId="0" xfId="0" applyFont="1" applyFill="1"/>
    <xf numFmtId="0" fontId="9" fillId="0" borderId="0" xfId="0" applyFont="1" applyFill="1"/>
    <xf numFmtId="0" fontId="9" fillId="2" borderId="0" xfId="0" applyFont="1" applyFill="1"/>
    <xf numFmtId="0" fontId="4" fillId="0" borderId="0" xfId="0" applyFont="1" applyFill="1" applyAlignment="1">
      <alignment horizontal="right" vertical="center"/>
    </xf>
    <xf numFmtId="0" fontId="11" fillId="0" borderId="0" xfId="0" applyFont="1" applyFill="1" applyAlignment="1">
      <alignment vertical="center"/>
    </xf>
    <xf numFmtId="0" fontId="5" fillId="0" borderId="0" xfId="0" applyFont="1" applyFill="1"/>
    <xf numFmtId="0" fontId="5" fillId="2" borderId="0" xfId="0" applyFont="1" applyFill="1"/>
    <xf numFmtId="0" fontId="16" fillId="0" borderId="0" xfId="0" applyFont="1" applyFill="1" applyAlignment="1">
      <alignment horizontal="right"/>
    </xf>
    <xf numFmtId="2" fontId="16" fillId="0" borderId="0" xfId="0" applyNumberFormat="1" applyFont="1" applyFill="1" applyAlignment="1">
      <alignment horizontal="right"/>
    </xf>
    <xf numFmtId="0" fontId="17" fillId="0" borderId="0" xfId="0" applyFont="1" applyFill="1" applyAlignment="1">
      <alignment horizontal="right"/>
    </xf>
    <xf numFmtId="0" fontId="16" fillId="0" borderId="0" xfId="0" applyFont="1" applyFill="1" applyAlignment="1">
      <alignment horizontal="left"/>
    </xf>
    <xf numFmtId="0" fontId="28" fillId="0" borderId="0" xfId="0" applyFont="1" applyFill="1"/>
    <xf numFmtId="1" fontId="8" fillId="0" borderId="4" xfId="0" applyNumberFormat="1" applyFont="1" applyFill="1" applyBorder="1" applyAlignment="1" applyProtection="1">
      <alignment horizontal="center" vertical="center" wrapText="1"/>
      <protection locked="0"/>
    </xf>
    <xf numFmtId="2" fontId="8" fillId="0" borderId="4" xfId="0" applyNumberFormat="1" applyFont="1" applyFill="1" applyBorder="1" applyAlignment="1" applyProtection="1">
      <alignment horizontal="left" vertical="center" wrapText="1"/>
      <protection locked="0"/>
    </xf>
    <xf numFmtId="4" fontId="8" fillId="0" borderId="4" xfId="1" applyNumberFormat="1" applyFont="1" applyFill="1" applyBorder="1" applyAlignment="1" applyProtection="1">
      <alignment vertical="center"/>
      <protection locked="0"/>
    </xf>
    <xf numFmtId="0" fontId="2" fillId="0" borderId="4" xfId="0" applyFont="1" applyFill="1" applyBorder="1" applyAlignment="1">
      <alignment horizontal="right"/>
    </xf>
    <xf numFmtId="0" fontId="2" fillId="0" borderId="4" xfId="0" applyFont="1" applyFill="1" applyBorder="1" applyAlignment="1"/>
    <xf numFmtId="2" fontId="2" fillId="0" borderId="4" xfId="0" applyNumberFormat="1" applyFont="1" applyFill="1" applyBorder="1" applyAlignment="1">
      <alignment horizontal="center"/>
    </xf>
    <xf numFmtId="2" fontId="2" fillId="0" borderId="4" xfId="0" applyNumberFormat="1" applyFont="1" applyFill="1" applyBorder="1" applyAlignment="1">
      <alignment horizontal="right"/>
    </xf>
    <xf numFmtId="0" fontId="2" fillId="0" borderId="4" xfId="0" applyFont="1" applyFill="1" applyBorder="1" applyAlignment="1">
      <alignment horizontal="center"/>
    </xf>
    <xf numFmtId="0" fontId="8" fillId="0" borderId="4" xfId="0" applyFont="1" applyFill="1" applyBorder="1" applyAlignment="1">
      <alignment horizontal="right"/>
    </xf>
    <xf numFmtId="4" fontId="8" fillId="0" borderId="4" xfId="1" applyNumberFormat="1" applyFont="1" applyFill="1" applyBorder="1" applyAlignment="1" applyProtection="1">
      <alignment horizontal="center" vertical="center" wrapText="1"/>
      <protection locked="0"/>
    </xf>
    <xf numFmtId="4" fontId="8" fillId="0" borderId="4" xfId="1" applyNumberFormat="1" applyFont="1" applyFill="1" applyBorder="1" applyAlignment="1" applyProtection="1">
      <alignment horizontal="left" vertical="center" wrapText="1"/>
      <protection locked="0"/>
    </xf>
    <xf numFmtId="4" fontId="8" fillId="0" borderId="6" xfId="1" applyNumberFormat="1" applyFont="1" applyFill="1" applyBorder="1" applyAlignment="1" applyProtection="1">
      <alignment horizontal="center" vertical="center" wrapText="1"/>
      <protection locked="0"/>
    </xf>
    <xf numFmtId="1" fontId="29" fillId="0" borderId="2" xfId="0" applyNumberFormat="1" applyFont="1" applyFill="1" applyBorder="1" applyAlignment="1" applyProtection="1">
      <alignment horizontal="center" vertical="center" wrapText="1"/>
      <protection locked="0"/>
    </xf>
    <xf numFmtId="2" fontId="29" fillId="0" borderId="2" xfId="0" applyNumberFormat="1" applyFont="1" applyFill="1" applyBorder="1" applyAlignment="1" applyProtection="1">
      <alignment horizontal="left" vertical="center" wrapText="1"/>
      <protection locked="0"/>
    </xf>
    <xf numFmtId="4" fontId="8" fillId="0" borderId="2" xfId="1" applyNumberFormat="1" applyFont="1" applyFill="1" applyBorder="1" applyAlignment="1" applyProtection="1">
      <alignment vertical="center"/>
      <protection locked="0"/>
    </xf>
    <xf numFmtId="0" fontId="2" fillId="0" borderId="2" xfId="0" applyFont="1" applyFill="1" applyBorder="1" applyAlignment="1">
      <alignment horizontal="right"/>
    </xf>
    <xf numFmtId="0" fontId="2" fillId="0" borderId="2" xfId="0" applyFont="1" applyFill="1" applyBorder="1" applyAlignment="1"/>
    <xf numFmtId="2" fontId="2" fillId="0" borderId="2" xfId="0" applyNumberFormat="1" applyFont="1" applyFill="1" applyBorder="1" applyAlignment="1">
      <alignment horizontal="center"/>
    </xf>
    <xf numFmtId="2" fontId="2" fillId="0" borderId="2" xfId="0" applyNumberFormat="1" applyFont="1" applyFill="1" applyBorder="1" applyAlignment="1">
      <alignment horizontal="right"/>
    </xf>
    <xf numFmtId="0" fontId="2" fillId="0" borderId="2" xfId="0" applyFont="1" applyFill="1" applyBorder="1" applyAlignment="1">
      <alignment horizontal="center"/>
    </xf>
    <xf numFmtId="2" fontId="29" fillId="0" borderId="2" xfId="0" applyNumberFormat="1" applyFont="1" applyFill="1" applyBorder="1" applyAlignment="1">
      <alignment horizontal="right"/>
    </xf>
    <xf numFmtId="4" fontId="8" fillId="0" borderId="2" xfId="1" applyNumberFormat="1" applyFont="1" applyFill="1" applyBorder="1" applyAlignment="1" applyProtection="1">
      <alignment horizontal="center" vertical="center" wrapText="1"/>
      <protection locked="0"/>
    </xf>
    <xf numFmtId="4" fontId="8" fillId="0" borderId="2" xfId="1" applyNumberFormat="1" applyFont="1" applyFill="1" applyBorder="1" applyAlignment="1" applyProtection="1">
      <alignment horizontal="left" vertical="center" wrapText="1"/>
      <protection locked="0"/>
    </xf>
    <xf numFmtId="1" fontId="8" fillId="0" borderId="2" xfId="0" applyNumberFormat="1" applyFont="1" applyFill="1" applyBorder="1" applyAlignment="1" applyProtection="1">
      <alignment horizontal="center" vertical="center" wrapText="1"/>
      <protection locked="0"/>
    </xf>
    <xf numFmtId="2" fontId="8" fillId="0" borderId="2" xfId="0" applyNumberFormat="1" applyFont="1" applyFill="1" applyBorder="1" applyAlignment="1" applyProtection="1">
      <alignment horizontal="left" vertical="center" wrapText="1"/>
      <protection locked="0"/>
    </xf>
    <xf numFmtId="2" fontId="8" fillId="0" borderId="2" xfId="0" applyNumberFormat="1" applyFont="1" applyFill="1" applyBorder="1" applyAlignment="1">
      <alignment horizontal="right"/>
    </xf>
    <xf numFmtId="0" fontId="30" fillId="0" borderId="0" xfId="0" applyFont="1" applyFill="1"/>
    <xf numFmtId="165" fontId="2" fillId="0" borderId="2" xfId="0" applyNumberFormat="1" applyFont="1" applyFill="1" applyBorder="1" applyAlignment="1" applyProtection="1">
      <alignment horizontal="center" vertical="center" wrapText="1"/>
      <protection locked="0"/>
    </xf>
    <xf numFmtId="2" fontId="3" fillId="0" borderId="2" xfId="1" applyNumberFormat="1" applyFont="1" applyFill="1" applyBorder="1" applyAlignment="1" applyProtection="1">
      <alignment horizontal="left" vertical="center" wrapText="1"/>
      <protection locked="0"/>
    </xf>
    <xf numFmtId="4" fontId="2" fillId="0" borderId="2" xfId="1" applyNumberFormat="1" applyFont="1" applyFill="1" applyBorder="1" applyAlignment="1" applyProtection="1">
      <alignment vertical="center"/>
      <protection locked="0"/>
    </xf>
    <xf numFmtId="2" fontId="3" fillId="0" borderId="2" xfId="1" applyNumberFormat="1" applyFont="1" applyFill="1" applyBorder="1" applyAlignment="1" applyProtection="1">
      <alignment horizontal="right" vertical="center"/>
      <protection locked="0"/>
    </xf>
    <xf numFmtId="2" fontId="3" fillId="0" borderId="2" xfId="1" applyNumberFormat="1" applyFont="1" applyFill="1" applyBorder="1" applyAlignment="1" applyProtection="1">
      <protection locked="0"/>
    </xf>
    <xf numFmtId="2" fontId="2" fillId="0" borderId="2" xfId="0" applyNumberFormat="1" applyFont="1" applyFill="1" applyBorder="1"/>
    <xf numFmtId="0" fontId="2" fillId="0" borderId="2" xfId="0" applyFont="1" applyFill="1" applyBorder="1"/>
    <xf numFmtId="0" fontId="3" fillId="0" borderId="2" xfId="1" applyFont="1" applyFill="1" applyBorder="1" applyAlignment="1" applyProtection="1">
      <alignment horizontal="center" vertical="center"/>
      <protection locked="0"/>
    </xf>
    <xf numFmtId="4" fontId="2" fillId="0" borderId="2" xfId="1" applyNumberFormat="1" applyFont="1" applyFill="1" applyBorder="1" applyAlignment="1" applyProtection="1">
      <alignment horizontal="left" vertical="center" wrapText="1"/>
      <protection locked="0"/>
    </xf>
    <xf numFmtId="2" fontId="29" fillId="0" borderId="2" xfId="0" applyNumberFormat="1" applyFont="1" applyFill="1" applyBorder="1" applyAlignment="1" applyProtection="1">
      <alignment horizontal="center" vertical="center" wrapText="1"/>
      <protection locked="0"/>
    </xf>
    <xf numFmtId="2" fontId="2" fillId="0" borderId="2" xfId="0" applyNumberFormat="1" applyFont="1" applyFill="1" applyBorder="1" applyAlignment="1">
      <alignment vertical="center"/>
    </xf>
    <xf numFmtId="2" fontId="3" fillId="0" borderId="2" xfId="1" applyNumberFormat="1" applyFont="1" applyFill="1" applyBorder="1" applyAlignment="1" applyProtection="1">
      <alignment horizontal="right"/>
      <protection locked="0"/>
    </xf>
    <xf numFmtId="2" fontId="3" fillId="0" borderId="2" xfId="1" applyNumberFormat="1" applyFont="1" applyFill="1" applyBorder="1" applyProtection="1">
      <protection locked="0"/>
    </xf>
    <xf numFmtId="0" fontId="2" fillId="0" borderId="2" xfId="0" applyFont="1" applyFill="1" applyBorder="1" applyAlignment="1">
      <alignment horizontal="center" vertical="center"/>
    </xf>
    <xf numFmtId="2" fontId="8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2" xfId="0" applyFont="1" applyFill="1" applyBorder="1" applyAlignment="1">
      <alignment vertical="center" wrapText="1"/>
    </xf>
    <xf numFmtId="2" fontId="31" fillId="0" borderId="2" xfId="1" applyNumberFormat="1" applyFont="1" applyFill="1" applyBorder="1" applyAlignment="1" applyProtection="1">
      <alignment horizontal="right" vertical="center"/>
      <protection locked="0"/>
    </xf>
    <xf numFmtId="0" fontId="31" fillId="0" borderId="2" xfId="1" applyFont="1" applyFill="1" applyBorder="1" applyAlignment="1" applyProtection="1">
      <alignment horizontal="center" vertical="center"/>
      <protection locked="0"/>
    </xf>
    <xf numFmtId="0" fontId="31" fillId="0" borderId="6" xfId="1" applyFont="1" applyFill="1" applyBorder="1" applyAlignment="1" applyProtection="1">
      <alignment horizontal="center" vertical="center" wrapText="1"/>
      <protection locked="0"/>
    </xf>
    <xf numFmtId="1" fontId="8" fillId="0" borderId="2" xfId="1" applyNumberFormat="1" applyFont="1" applyFill="1" applyBorder="1" applyAlignment="1" applyProtection="1">
      <alignment horizontal="center" vertical="center" wrapText="1"/>
      <protection locked="0"/>
    </xf>
    <xf numFmtId="2" fontId="8" fillId="0" borderId="2" xfId="0" applyNumberFormat="1" applyFont="1" applyFill="1" applyBorder="1" applyAlignment="1" applyProtection="1">
      <alignment vertical="center" wrapText="1"/>
      <protection locked="0"/>
    </xf>
    <xf numFmtId="0" fontId="8" fillId="0" borderId="2" xfId="0" applyFont="1" applyFill="1" applyBorder="1" applyAlignment="1">
      <alignment horizontal="center" vertical="center"/>
    </xf>
    <xf numFmtId="0" fontId="8" fillId="0" borderId="6" xfId="1" applyFont="1" applyFill="1" applyBorder="1" applyAlignment="1" applyProtection="1">
      <alignment horizontal="center" vertical="center" wrapText="1"/>
      <protection locked="0"/>
    </xf>
    <xf numFmtId="1" fontId="2" fillId="0" borderId="2" xfId="1" applyNumberFormat="1" applyFont="1" applyFill="1" applyBorder="1" applyAlignment="1" applyProtection="1">
      <alignment horizontal="center" vertical="center" wrapText="1"/>
      <protection locked="0"/>
    </xf>
    <xf numFmtId="2" fontId="2" fillId="0" borderId="2" xfId="0" applyNumberFormat="1" applyFont="1" applyFill="1" applyBorder="1" applyAlignment="1">
      <alignment horizontal="right" vertical="center"/>
    </xf>
    <xf numFmtId="0" fontId="12" fillId="0" borderId="2" xfId="0" applyFont="1" applyFill="1" applyBorder="1" applyAlignment="1">
      <alignment horizontal="center" vertical="center" wrapText="1"/>
    </xf>
    <xf numFmtId="2" fontId="8" fillId="0" borderId="2" xfId="1" applyNumberFormat="1" applyFont="1" applyFill="1" applyBorder="1" applyAlignment="1" applyProtection="1">
      <alignment horizontal="left" vertical="center" wrapText="1"/>
      <protection locked="0"/>
    </xf>
    <xf numFmtId="0" fontId="2" fillId="0" borderId="2" xfId="0" applyFont="1" applyFill="1" applyBorder="1" applyAlignment="1">
      <alignment horizontal="center" vertical="center" wrapText="1"/>
    </xf>
    <xf numFmtId="2" fontId="29" fillId="0" borderId="2" xfId="0" applyNumberFormat="1" applyFont="1" applyFill="1" applyBorder="1" applyAlignment="1" applyProtection="1">
      <alignment vertical="center" wrapText="1"/>
      <protection locked="0"/>
    </xf>
    <xf numFmtId="4" fontId="29" fillId="0" borderId="2" xfId="1" applyNumberFormat="1" applyFont="1" applyFill="1" applyBorder="1" applyAlignment="1" applyProtection="1">
      <alignment vertical="center"/>
      <protection locked="0"/>
    </xf>
    <xf numFmtId="0" fontId="2" fillId="0" borderId="2" xfId="0" applyFont="1" applyFill="1" applyBorder="1" applyAlignment="1">
      <alignment vertical="center"/>
    </xf>
    <xf numFmtId="0" fontId="12" fillId="0" borderId="2" xfId="1" applyFont="1" applyFill="1" applyBorder="1" applyAlignment="1" applyProtection="1">
      <alignment horizontal="center" vertical="center" wrapText="1"/>
      <protection locked="0"/>
    </xf>
    <xf numFmtId="2" fontId="3" fillId="0" borderId="2" xfId="1" applyNumberFormat="1" applyFont="1" applyFill="1" applyBorder="1" applyAlignment="1" applyProtection="1">
      <alignment vertical="center"/>
      <protection locked="0"/>
    </xf>
    <xf numFmtId="0" fontId="2" fillId="0" borderId="2" xfId="1" applyFont="1" applyFill="1" applyBorder="1" applyAlignment="1" applyProtection="1">
      <alignment horizontal="center" vertical="center" wrapText="1"/>
      <protection locked="0"/>
    </xf>
    <xf numFmtId="0" fontId="8" fillId="0" borderId="2" xfId="0" applyFont="1" applyFill="1" applyBorder="1" applyAlignment="1">
      <alignment vertical="center"/>
    </xf>
    <xf numFmtId="0" fontId="2" fillId="0" borderId="2" xfId="0" applyFont="1" applyFill="1" applyBorder="1" applyAlignment="1">
      <alignment vertical="center" wrapText="1"/>
    </xf>
    <xf numFmtId="4" fontId="2" fillId="0" borderId="2" xfId="0" applyNumberFormat="1" applyFont="1" applyFill="1" applyBorder="1" applyAlignment="1">
      <alignment horizontal="right"/>
    </xf>
    <xf numFmtId="165" fontId="29" fillId="0" borderId="2" xfId="0" applyNumberFormat="1" applyFont="1" applyFill="1" applyBorder="1" applyAlignment="1" applyProtection="1">
      <alignment horizontal="center" vertical="center" wrapText="1"/>
      <protection locked="0"/>
    </xf>
    <xf numFmtId="2" fontId="8" fillId="0" borderId="2" xfId="0" applyNumberFormat="1" applyFont="1" applyFill="1" applyBorder="1" applyAlignment="1">
      <alignment vertical="center"/>
    </xf>
    <xf numFmtId="0" fontId="31" fillId="0" borderId="2" xfId="0" applyFont="1" applyFill="1" applyBorder="1" applyAlignment="1">
      <alignment horizontal="left" vertical="center"/>
    </xf>
    <xf numFmtId="1" fontId="29" fillId="0" borderId="2" xfId="1" applyNumberFormat="1" applyFont="1" applyFill="1" applyBorder="1" applyAlignment="1" applyProtection="1">
      <alignment horizontal="center" vertical="center" wrapText="1"/>
      <protection locked="0"/>
    </xf>
    <xf numFmtId="0" fontId="29" fillId="0" borderId="2" xfId="0" applyFont="1" applyFill="1" applyBorder="1" applyAlignment="1">
      <alignment horizontal="center" vertical="center"/>
    </xf>
    <xf numFmtId="0" fontId="32" fillId="0" borderId="2" xfId="0" applyFont="1" applyFill="1" applyBorder="1" applyAlignment="1">
      <alignment horizontal="left" vertical="center"/>
    </xf>
    <xf numFmtId="0" fontId="29" fillId="0" borderId="6" xfId="1" applyFont="1" applyFill="1" applyBorder="1" applyAlignment="1" applyProtection="1">
      <alignment horizontal="center" vertical="center" wrapText="1"/>
      <protection locked="0"/>
    </xf>
    <xf numFmtId="0" fontId="33" fillId="0" borderId="0" xfId="0" applyFont="1" applyFill="1"/>
    <xf numFmtId="0" fontId="2" fillId="0" borderId="2" xfId="0" applyFont="1" applyFill="1" applyBorder="1" applyAlignment="1">
      <alignment horizontal="right" vertical="center"/>
    </xf>
    <xf numFmtId="4" fontId="2" fillId="0" borderId="2" xfId="0" applyNumberFormat="1" applyFont="1" applyFill="1" applyBorder="1" applyAlignment="1">
      <alignment horizontal="right" vertical="center"/>
    </xf>
    <xf numFmtId="0" fontId="3" fillId="0" borderId="2" xfId="0" applyFont="1" applyFill="1" applyBorder="1" applyAlignment="1">
      <alignment horizontal="left" vertical="center"/>
    </xf>
    <xf numFmtId="2" fontId="2" fillId="0" borderId="2" xfId="1" applyNumberFormat="1" applyFont="1" applyFill="1" applyBorder="1" applyAlignment="1" applyProtection="1">
      <alignment vertical="center" wrapText="1"/>
      <protection locked="0"/>
    </xf>
    <xf numFmtId="0" fontId="3" fillId="0" borderId="2" xfId="1" applyFont="1" applyFill="1" applyBorder="1" applyAlignment="1" applyProtection="1">
      <alignment horizontal="left" vertical="center"/>
      <protection locked="0"/>
    </xf>
    <xf numFmtId="165" fontId="2" fillId="0" borderId="2" xfId="0" applyNumberFormat="1" applyFont="1" applyFill="1" applyBorder="1" applyAlignment="1">
      <alignment horizontal="right" vertical="center"/>
    </xf>
    <xf numFmtId="0" fontId="12" fillId="0" borderId="2" xfId="0" applyFont="1" applyFill="1" applyBorder="1" applyAlignment="1">
      <alignment horizontal="center" vertical="center"/>
    </xf>
    <xf numFmtId="2" fontId="2" fillId="0" borderId="2" xfId="1" applyNumberFormat="1" applyFont="1" applyFill="1" applyBorder="1" applyAlignment="1" applyProtection="1">
      <alignment horizontal="right" vertical="center"/>
      <protection locked="0"/>
    </xf>
    <xf numFmtId="2" fontId="2" fillId="0" borderId="2" xfId="1" applyNumberFormat="1" applyFont="1" applyFill="1" applyBorder="1" applyAlignment="1" applyProtection="1">
      <alignment vertical="center"/>
      <protection locked="0"/>
    </xf>
    <xf numFmtId="4" fontId="2" fillId="0" borderId="2" xfId="1" applyNumberFormat="1" applyFont="1" applyFill="1" applyBorder="1" applyAlignment="1" applyProtection="1">
      <alignment horizontal="right" vertical="center"/>
      <protection locked="0"/>
    </xf>
    <xf numFmtId="0" fontId="3" fillId="0" borderId="2" xfId="0" applyFont="1" applyFill="1" applyBorder="1" applyAlignment="1">
      <alignment horizontal="left" vertical="center" wrapText="1"/>
    </xf>
    <xf numFmtId="164" fontId="2" fillId="0" borderId="2" xfId="0" applyNumberFormat="1" applyFont="1" applyFill="1" applyBorder="1" applyAlignment="1">
      <alignment horizontal="right" vertical="center"/>
    </xf>
    <xf numFmtId="164" fontId="2" fillId="0" borderId="2" xfId="0" applyNumberFormat="1" applyFont="1" applyFill="1" applyBorder="1" applyAlignment="1">
      <alignment vertical="center"/>
    </xf>
    <xf numFmtId="2" fontId="2" fillId="0" borderId="2" xfId="0" applyNumberFormat="1" applyFont="1" applyFill="1" applyBorder="1" applyAlignment="1">
      <alignment horizontal="center" vertical="center"/>
    </xf>
    <xf numFmtId="164" fontId="2" fillId="0" borderId="2" xfId="0" applyNumberFormat="1" applyFont="1" applyFill="1" applyBorder="1" applyAlignment="1">
      <alignment horizontal="center" vertical="center"/>
    </xf>
    <xf numFmtId="2" fontId="2" fillId="0" borderId="2" xfId="5" applyNumberFormat="1" applyFont="1" applyFill="1" applyBorder="1"/>
    <xf numFmtId="44" fontId="2" fillId="0" borderId="2" xfId="5" applyFont="1" applyFill="1" applyBorder="1" applyAlignment="1">
      <alignment horizontal="right"/>
    </xf>
    <xf numFmtId="44" fontId="2" fillId="0" borderId="2" xfId="5" applyFont="1" applyFill="1" applyBorder="1"/>
    <xf numFmtId="44" fontId="3" fillId="0" borderId="2" xfId="5" applyFont="1" applyFill="1" applyBorder="1" applyAlignment="1" applyProtection="1">
      <alignment horizontal="left" vertical="center"/>
      <protection locked="0"/>
    </xf>
    <xf numFmtId="2" fontId="32" fillId="0" borderId="2" xfId="1" applyNumberFormat="1" applyFont="1" applyFill="1" applyBorder="1" applyAlignment="1" applyProtection="1">
      <alignment vertical="center" wrapText="1"/>
      <protection locked="0"/>
    </xf>
    <xf numFmtId="2" fontId="32" fillId="0" borderId="2" xfId="1" applyNumberFormat="1" applyFont="1" applyFill="1" applyBorder="1" applyAlignment="1" applyProtection="1">
      <alignment horizontal="right" vertical="center"/>
      <protection locked="0"/>
    </xf>
    <xf numFmtId="0" fontId="29" fillId="0" borderId="2" xfId="0" applyFont="1" applyFill="1" applyBorder="1" applyAlignment="1">
      <alignment horizontal="center" vertical="center" wrapText="1"/>
    </xf>
    <xf numFmtId="44" fontId="32" fillId="0" borderId="2" xfId="5" applyFont="1" applyFill="1" applyBorder="1" applyAlignment="1" applyProtection="1">
      <alignment horizontal="left" vertical="center"/>
      <protection locked="0"/>
    </xf>
    <xf numFmtId="44" fontId="32" fillId="0" borderId="6" xfId="5" applyFont="1" applyFill="1" applyBorder="1" applyAlignment="1" applyProtection="1">
      <alignment horizontal="center" vertical="center" wrapText="1"/>
      <protection locked="0"/>
    </xf>
    <xf numFmtId="44" fontId="33" fillId="0" borderId="0" xfId="5" applyFont="1" applyFill="1"/>
    <xf numFmtId="2" fontId="3" fillId="0" borderId="2" xfId="1" applyNumberFormat="1" applyFont="1" applyFill="1" applyBorder="1" applyAlignment="1" applyProtection="1">
      <alignment vertical="center" wrapText="1"/>
      <protection locked="0"/>
    </xf>
    <xf numFmtId="2" fontId="29" fillId="0" borderId="2" xfId="0" applyNumberFormat="1" applyFont="1" applyFill="1" applyBorder="1" applyAlignment="1">
      <alignment horizontal="right" vertical="center"/>
    </xf>
    <xf numFmtId="0" fontId="30" fillId="0" borderId="0" xfId="0" applyFont="1" applyFill="1" applyAlignment="1">
      <alignment vertical="center"/>
    </xf>
    <xf numFmtId="2" fontId="29" fillId="0" borderId="2" xfId="0" applyNumberFormat="1" applyFont="1" applyFill="1" applyBorder="1" applyAlignment="1">
      <alignment vertical="center"/>
    </xf>
    <xf numFmtId="0" fontId="31" fillId="0" borderId="2" xfId="0" applyFont="1" applyFill="1" applyBorder="1" applyAlignment="1">
      <alignment vertical="center"/>
    </xf>
    <xf numFmtId="0" fontId="8" fillId="0" borderId="6" xfId="1" applyFont="1" applyFill="1" applyBorder="1" applyAlignment="1" applyProtection="1">
      <alignment vertical="center" wrapText="1"/>
      <protection locked="0"/>
    </xf>
    <xf numFmtId="4" fontId="12" fillId="0" borderId="2" xfId="1" applyNumberFormat="1" applyFont="1" applyFill="1" applyBorder="1" applyAlignment="1" applyProtection="1">
      <alignment vertical="center"/>
      <protection locked="0"/>
    </xf>
    <xf numFmtId="0" fontId="3" fillId="0" borderId="2" xfId="0" applyFont="1" applyFill="1" applyBorder="1" applyAlignment="1">
      <alignment vertical="center" wrapText="1"/>
    </xf>
    <xf numFmtId="0" fontId="3" fillId="0" borderId="6" xfId="1" applyFont="1" applyFill="1" applyBorder="1" applyAlignment="1" applyProtection="1">
      <alignment vertical="center" wrapText="1"/>
      <protection locked="0"/>
    </xf>
    <xf numFmtId="2" fontId="12" fillId="0" borderId="2" xfId="0" applyNumberFormat="1" applyFont="1" applyFill="1" applyBorder="1" applyAlignment="1">
      <alignment vertical="center"/>
    </xf>
    <xf numFmtId="1" fontId="2" fillId="0" borderId="2" xfId="0" applyNumberFormat="1" applyFont="1" applyFill="1" applyBorder="1" applyAlignment="1">
      <alignment horizontal="center"/>
    </xf>
    <xf numFmtId="0" fontId="2" fillId="0" borderId="2" xfId="0" applyFont="1" applyFill="1" applyBorder="1" applyAlignment="1">
      <alignment horizontal="left" vertical="center"/>
    </xf>
    <xf numFmtId="2" fontId="2" fillId="0" borderId="2" xfId="0" applyNumberFormat="1" applyFont="1" applyFill="1" applyBorder="1" applyAlignment="1"/>
    <xf numFmtId="2" fontId="15" fillId="0" borderId="2" xfId="0" applyNumberFormat="1" applyFont="1" applyFill="1" applyBorder="1"/>
    <xf numFmtId="2" fontId="15" fillId="0" borderId="2" xfId="0" applyNumberFormat="1" applyFont="1" applyFill="1" applyBorder="1" applyAlignment="1">
      <alignment horizontal="right"/>
    </xf>
    <xf numFmtId="0" fontId="8" fillId="0" borderId="2" xfId="0" applyFont="1" applyFill="1" applyBorder="1" applyAlignment="1">
      <alignment horizontal="left" vertical="center"/>
    </xf>
    <xf numFmtId="0" fontId="31" fillId="0" borderId="2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/>
    </xf>
    <xf numFmtId="0" fontId="2" fillId="0" borderId="9" xfId="0" applyFont="1" applyFill="1" applyBorder="1" applyAlignment="1">
      <alignment horizontal="left" vertical="center" wrapText="1"/>
    </xf>
    <xf numFmtId="164" fontId="2" fillId="0" borderId="2" xfId="0" applyNumberFormat="1" applyFont="1" applyFill="1" applyBorder="1" applyAlignment="1">
      <alignment horizontal="right"/>
    </xf>
    <xf numFmtId="164" fontId="2" fillId="0" borderId="2" xfId="0" applyNumberFormat="1" applyFont="1" applyFill="1" applyBorder="1" applyAlignment="1"/>
    <xf numFmtId="2" fontId="2" fillId="0" borderId="2" xfId="0" applyNumberFormat="1" applyFont="1" applyFill="1" applyBorder="1" applyAlignment="1" applyProtection="1">
      <alignment vertical="center" wrapText="1"/>
      <protection locked="0"/>
    </xf>
    <xf numFmtId="2" fontId="12" fillId="0" borderId="2" xfId="0" applyNumberFormat="1" applyFont="1" applyFill="1" applyBorder="1" applyAlignment="1">
      <alignment horizontal="right"/>
    </xf>
    <xf numFmtId="2" fontId="2" fillId="0" borderId="2" xfId="1" applyNumberFormat="1" applyFont="1" applyFill="1" applyBorder="1" applyAlignment="1" applyProtection="1">
      <alignment horizontal="right"/>
      <protection locked="0"/>
    </xf>
    <xf numFmtId="2" fontId="2" fillId="0" borderId="2" xfId="1" applyNumberFormat="1" applyFont="1" applyFill="1" applyBorder="1" applyProtection="1">
      <protection locked="0"/>
    </xf>
    <xf numFmtId="2" fontId="2" fillId="0" borderId="2" xfId="1" applyNumberFormat="1" applyFont="1" applyFill="1" applyBorder="1" applyAlignment="1" applyProtection="1">
      <alignment horizontal="center" vertical="center" wrapText="1"/>
      <protection locked="0"/>
    </xf>
    <xf numFmtId="2" fontId="2" fillId="0" borderId="2" xfId="1" applyNumberFormat="1" applyFont="1" applyFill="1" applyBorder="1" applyAlignment="1" applyProtection="1">
      <alignment horizontal="left" vertical="center" wrapText="1"/>
      <protection locked="0"/>
    </xf>
    <xf numFmtId="2" fontId="2" fillId="0" borderId="2" xfId="1" applyNumberFormat="1" applyFont="1" applyFill="1" applyBorder="1" applyAlignment="1" applyProtection="1">
      <alignment horizontal="center" vertical="center"/>
      <protection locked="0"/>
    </xf>
    <xf numFmtId="0" fontId="3" fillId="0" borderId="2" xfId="0" applyFont="1" applyFill="1" applyBorder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2" fillId="0" borderId="2" xfId="1" applyFont="1" applyFill="1" applyBorder="1" applyAlignment="1" applyProtection="1">
      <alignment vertical="center"/>
      <protection locked="0"/>
    </xf>
    <xf numFmtId="49" fontId="2" fillId="0" borderId="2" xfId="0" applyNumberFormat="1" applyFont="1" applyFill="1" applyBorder="1" applyAlignment="1">
      <alignment horizontal="right" vertical="center"/>
    </xf>
    <xf numFmtId="0" fontId="3" fillId="0" borderId="1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4" fontId="15" fillId="0" borderId="0" xfId="0" applyNumberFormat="1" applyFont="1" applyFill="1"/>
    <xf numFmtId="0" fontId="2" fillId="0" borderId="8" xfId="0" applyFont="1" applyFill="1" applyBorder="1" applyAlignment="1">
      <alignment vertical="center" wrapText="1"/>
    </xf>
    <xf numFmtId="0" fontId="2" fillId="0" borderId="8" xfId="0" applyFont="1" applyFill="1" applyBorder="1" applyAlignment="1">
      <alignment horizontal="right"/>
    </xf>
    <xf numFmtId="2" fontId="2" fillId="0" borderId="8" xfId="0" applyNumberFormat="1" applyFont="1" applyFill="1" applyBorder="1" applyAlignment="1">
      <alignment horizontal="right"/>
    </xf>
    <xf numFmtId="0" fontId="2" fillId="0" borderId="8" xfId="0" applyFont="1" applyFill="1" applyBorder="1" applyAlignment="1"/>
    <xf numFmtId="2" fontId="2" fillId="0" borderId="8" xfId="0" applyNumberFormat="1" applyFont="1" applyFill="1" applyBorder="1"/>
    <xf numFmtId="2" fontId="2" fillId="0" borderId="8" xfId="0" applyNumberFormat="1" applyFont="1" applyFill="1" applyBorder="1" applyAlignment="1">
      <alignment horizontal="right" vertical="center"/>
    </xf>
    <xf numFmtId="2" fontId="2" fillId="0" borderId="8" xfId="0" applyNumberFormat="1" applyFont="1" applyFill="1" applyBorder="1" applyAlignment="1">
      <alignment horizontal="center" vertical="center"/>
    </xf>
    <xf numFmtId="0" fontId="2" fillId="0" borderId="8" xfId="0" applyFont="1" applyFill="1" applyBorder="1"/>
    <xf numFmtId="2" fontId="29" fillId="0" borderId="8" xfId="0" applyNumberFormat="1" applyFont="1" applyFill="1" applyBorder="1" applyAlignment="1">
      <alignment horizontal="right"/>
    </xf>
    <xf numFmtId="0" fontId="3" fillId="0" borderId="8" xfId="1" applyFont="1" applyFill="1" applyBorder="1" applyAlignment="1" applyProtection="1">
      <alignment horizontal="center" vertical="center"/>
      <protection locked="0"/>
    </xf>
    <xf numFmtId="0" fontId="3" fillId="0" borderId="8" xfId="0" applyFont="1" applyFill="1" applyBorder="1" applyAlignment="1">
      <alignment horizontal="left" vertical="center"/>
    </xf>
    <xf numFmtId="0" fontId="30" fillId="0" borderId="9" xfId="0" applyFont="1" applyFill="1" applyBorder="1" applyAlignment="1">
      <alignment horizontal="center"/>
    </xf>
    <xf numFmtId="0" fontId="8" fillId="0" borderId="9" xfId="0" applyFont="1" applyFill="1" applyBorder="1" applyAlignment="1">
      <alignment horizontal="center"/>
    </xf>
    <xf numFmtId="4" fontId="8" fillId="0" borderId="9" xfId="0" applyNumberFormat="1" applyFont="1" applyFill="1" applyBorder="1" applyAlignment="1">
      <alignment vertical="center" wrapText="1"/>
    </xf>
    <xf numFmtId="0" fontId="30" fillId="0" borderId="9" xfId="0" applyFont="1" applyFill="1" applyBorder="1" applyAlignment="1">
      <alignment horizontal="left"/>
    </xf>
    <xf numFmtId="49" fontId="12" fillId="0" borderId="2" xfId="1" applyNumberFormat="1" applyFont="1" applyFill="1" applyBorder="1" applyAlignment="1" applyProtection="1">
      <alignment horizontal="center" vertical="center"/>
      <protection locked="0"/>
    </xf>
    <xf numFmtId="4" fontId="8" fillId="0" borderId="3" xfId="1" applyNumberFormat="1" applyFont="1" applyFill="1" applyBorder="1" applyAlignment="1" applyProtection="1">
      <alignment horizontal="center" vertical="center"/>
      <protection hidden="1"/>
    </xf>
    <xf numFmtId="4" fontId="8" fillId="0" borderId="5" xfId="1" applyNumberFormat="1" applyFont="1" applyFill="1" applyBorder="1" applyAlignment="1" applyProtection="1">
      <alignment horizontal="center" vertical="center"/>
      <protection hidden="1"/>
    </xf>
    <xf numFmtId="4" fontId="8" fillId="0" borderId="3" xfId="1" applyNumberFormat="1" applyFont="1" applyFill="1" applyBorder="1" applyAlignment="1" applyProtection="1">
      <alignment horizontal="center" vertical="center" wrapText="1"/>
      <protection hidden="1"/>
    </xf>
    <xf numFmtId="4" fontId="8" fillId="0" borderId="5" xfId="1" applyNumberFormat="1" applyFont="1" applyFill="1" applyBorder="1" applyAlignment="1" applyProtection="1">
      <alignment horizontal="center" vertical="center" wrapText="1"/>
      <protection hidden="1"/>
    </xf>
    <xf numFmtId="2" fontId="8" fillId="0" borderId="3" xfId="1" applyNumberFormat="1" applyFont="1" applyFill="1" applyBorder="1" applyAlignment="1" applyProtection="1">
      <alignment horizontal="center" vertical="center" wrapText="1"/>
      <protection hidden="1"/>
    </xf>
    <xf numFmtId="2" fontId="8" fillId="0" borderId="5" xfId="1" applyNumberFormat="1" applyFont="1" applyFill="1" applyBorder="1" applyAlignment="1" applyProtection="1">
      <alignment horizontal="center" vertical="center" wrapText="1"/>
      <protection hidden="1"/>
    </xf>
    <xf numFmtId="0" fontId="8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left"/>
    </xf>
    <xf numFmtId="4" fontId="8" fillId="0" borderId="3" xfId="1" applyNumberFormat="1" applyFont="1" applyFill="1" applyBorder="1" applyAlignment="1" applyProtection="1">
      <alignment horizontal="center" vertical="center" wrapText="1"/>
      <protection locked="0"/>
    </xf>
    <xf numFmtId="4" fontId="8" fillId="0" borderId="10" xfId="1" applyNumberFormat="1" applyFont="1" applyFill="1" applyBorder="1" applyAlignment="1" applyProtection="1">
      <alignment horizontal="center" vertical="center" wrapText="1"/>
      <protection locked="0"/>
    </xf>
    <xf numFmtId="4" fontId="8" fillId="0" borderId="5" xfId="1" applyNumberFormat="1" applyFont="1" applyFill="1" applyBorder="1" applyAlignment="1" applyProtection="1">
      <alignment horizontal="center" vertical="center" wrapText="1"/>
      <protection locked="0"/>
    </xf>
    <xf numFmtId="4" fontId="8" fillId="0" borderId="7" xfId="1" applyNumberFormat="1" applyFont="1" applyFill="1" applyBorder="1" applyAlignment="1" applyProtection="1">
      <alignment horizontal="center" vertical="center" wrapText="1"/>
      <protection locked="0"/>
    </xf>
    <xf numFmtId="4" fontId="8" fillId="0" borderId="6" xfId="1" applyNumberFormat="1" applyFont="1" applyFill="1" applyBorder="1" applyAlignment="1" applyProtection="1">
      <alignment horizontal="center" vertical="center" wrapText="1"/>
      <protection locked="0"/>
    </xf>
    <xf numFmtId="4" fontId="8" fillId="0" borderId="3" xfId="1" applyNumberFormat="1" applyFont="1" applyFill="1" applyBorder="1" applyAlignment="1" applyProtection="1">
      <alignment horizontal="center" vertical="center"/>
      <protection locked="0"/>
    </xf>
    <xf numFmtId="3" fontId="8" fillId="0" borderId="3" xfId="1" applyNumberFormat="1" applyFont="1" applyFill="1" applyBorder="1" applyAlignment="1" applyProtection="1">
      <alignment horizontal="center" vertical="center" wrapText="1"/>
      <protection locked="0"/>
    </xf>
    <xf numFmtId="3" fontId="8" fillId="0" borderId="10" xfId="1" applyNumberFormat="1" applyFont="1" applyFill="1" applyBorder="1" applyAlignment="1" applyProtection="1">
      <alignment horizontal="center" vertical="center" wrapText="1"/>
      <protection locked="0"/>
    </xf>
    <xf numFmtId="3" fontId="8" fillId="0" borderId="5" xfId="1" applyNumberFormat="1" applyFont="1" applyFill="1" applyBorder="1" applyAlignment="1" applyProtection="1">
      <alignment horizontal="center" vertical="center" wrapText="1"/>
      <protection locked="0"/>
    </xf>
    <xf numFmtId="0" fontId="24" fillId="0" borderId="1" xfId="0" applyFont="1" applyBorder="1" applyAlignment="1">
      <alignment horizontal="center"/>
    </xf>
    <xf numFmtId="1" fontId="5" fillId="0" borderId="2" xfId="1" applyNumberFormat="1" applyFont="1" applyFill="1" applyBorder="1" applyAlignment="1" applyProtection="1">
      <alignment horizontal="center" vertical="center" wrapText="1"/>
      <protection locked="0"/>
    </xf>
    <xf numFmtId="0" fontId="5" fillId="0" borderId="2" xfId="1" applyFont="1" applyFill="1" applyBorder="1" applyAlignment="1" applyProtection="1">
      <alignment vertical="center"/>
      <protection locked="0"/>
    </xf>
    <xf numFmtId="4" fontId="5" fillId="0" borderId="2" xfId="1" applyNumberFormat="1" applyFont="1" applyFill="1" applyBorder="1" applyAlignment="1" applyProtection="1">
      <alignment vertical="center"/>
      <protection locked="0"/>
    </xf>
    <xf numFmtId="164" fontId="5" fillId="0" borderId="2" xfId="0" applyNumberFormat="1" applyFont="1" applyFill="1" applyBorder="1" applyAlignment="1">
      <alignment horizontal="right" vertical="center"/>
    </xf>
    <xf numFmtId="164" fontId="5" fillId="0" borderId="2" xfId="0" applyNumberFormat="1" applyFont="1" applyFill="1" applyBorder="1" applyAlignment="1">
      <alignment vertical="center"/>
    </xf>
    <xf numFmtId="2" fontId="5" fillId="0" borderId="2" xfId="0" applyNumberFormat="1" applyFont="1" applyFill="1" applyBorder="1" applyAlignment="1">
      <alignment horizontal="center" vertical="center"/>
    </xf>
    <xf numFmtId="164" fontId="5" fillId="0" borderId="2" xfId="0" applyNumberFormat="1" applyFont="1" applyFill="1" applyBorder="1" applyAlignment="1">
      <alignment horizontal="center" vertical="center"/>
    </xf>
    <xf numFmtId="2" fontId="34" fillId="0" borderId="2" xfId="0" applyNumberFormat="1" applyFont="1" applyFill="1" applyBorder="1" applyAlignment="1">
      <alignment horizontal="right"/>
    </xf>
    <xf numFmtId="0" fontId="5" fillId="0" borderId="2" xfId="0" applyFont="1" applyFill="1" applyBorder="1" applyAlignment="1">
      <alignment horizontal="center" vertical="center" wrapText="1"/>
    </xf>
    <xf numFmtId="0" fontId="35" fillId="0" borderId="2" xfId="0" applyFont="1" applyFill="1" applyBorder="1" applyAlignment="1">
      <alignment horizontal="left" vertical="center"/>
    </xf>
    <xf numFmtId="2" fontId="5" fillId="0" borderId="6" xfId="1" applyNumberFormat="1" applyFont="1" applyFill="1" applyBorder="1" applyAlignment="1" applyProtection="1">
      <alignment horizontal="center" vertical="center" wrapText="1"/>
      <protection locked="0"/>
    </xf>
    <xf numFmtId="0" fontId="36" fillId="0" borderId="0" xfId="0" applyFont="1" applyFill="1"/>
  </cellXfs>
  <cellStyles count="6">
    <cellStyle name="Comma 2" xfId="2"/>
    <cellStyle name="Comma 2 2" xfId="3"/>
    <cellStyle name="Currency" xfId="5" builtinId="4"/>
    <cellStyle name="Normal" xfId="0" builtinId="0"/>
    <cellStyle name="Normal 2" xfId="1"/>
    <cellStyle name="Normal 2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ELL\Desktop\BIEU%20TUYEN%20HOA%202018\bieu%20tuyen%20hoa%202017.xlsm!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bieu tuyen hoa 2017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tabColor rgb="FFFF0000"/>
  </sheetPr>
  <dimension ref="A1:CE172"/>
  <sheetViews>
    <sheetView showZeros="0" tabSelected="1" zoomScale="70" zoomScaleNormal="70" workbookViewId="0">
      <pane xSplit="2" ySplit="6" topLeftCell="C142" activePane="bottomRight" state="frozen"/>
      <selection pane="topRight" activeCell="C1" sqref="C1"/>
      <selection pane="bottomLeft" activeCell="A7" sqref="A7"/>
      <selection pane="bottomRight" activeCell="AK163" sqref="AK163"/>
    </sheetView>
  </sheetViews>
  <sheetFormatPr defaultRowHeight="15"/>
  <cols>
    <col min="1" max="1" width="8.140625" style="7" customWidth="1"/>
    <col min="2" max="2" width="79.140625" customWidth="1"/>
    <col min="3" max="3" width="12.28515625" style="6" customWidth="1"/>
    <col min="4" max="4" width="8.5703125" style="107" customWidth="1"/>
    <col min="5" max="5" width="9.85546875" style="16" hidden="1" customWidth="1"/>
    <col min="6" max="6" width="9.28515625" style="6" hidden="1" customWidth="1"/>
    <col min="7" max="7" width="7.7109375" style="3" hidden="1" customWidth="1"/>
    <col min="8" max="8" width="10.140625" style="17" hidden="1" customWidth="1"/>
    <col min="9" max="9" width="7.42578125" style="3" hidden="1" customWidth="1"/>
    <col min="10" max="10" width="7.85546875" hidden="1" customWidth="1"/>
    <col min="11" max="11" width="0" hidden="1" customWidth="1"/>
    <col min="12" max="12" width="13.28515625" style="94" hidden="1" customWidth="1"/>
    <col min="13" max="13" width="7.28515625" hidden="1" customWidth="1"/>
    <col min="14" max="14" width="6.85546875" hidden="1" customWidth="1"/>
    <col min="15" max="16" width="7" hidden="1" customWidth="1"/>
    <col min="17" max="18" width="7.140625" hidden="1" customWidth="1"/>
    <col min="19" max="19" width="7.42578125" hidden="1" customWidth="1"/>
    <col min="20" max="20" width="7" hidden="1" customWidth="1"/>
    <col min="21" max="21" width="7.28515625" hidden="1" customWidth="1"/>
    <col min="22" max="22" width="7.140625" hidden="1" customWidth="1"/>
    <col min="23" max="23" width="7.28515625" hidden="1" customWidth="1"/>
    <col min="24" max="24" width="7" hidden="1" customWidth="1"/>
    <col min="25" max="25" width="5.5703125" hidden="1" customWidth="1"/>
    <col min="26" max="27" width="9.140625" hidden="1" customWidth="1"/>
    <col min="28" max="28" width="13" hidden="1" customWidth="1"/>
    <col min="29" max="29" width="9.5703125" style="2" hidden="1" customWidth="1"/>
    <col min="30" max="30" width="9.5703125" hidden="1" customWidth="1"/>
    <col min="31" max="31" width="8" style="16" hidden="1" customWidth="1"/>
    <col min="32" max="32" width="9.28515625" hidden="1" customWidth="1"/>
    <col min="33" max="33" width="9.140625" style="16" customWidth="1"/>
    <col min="34" max="34" width="26.7109375" style="8" customWidth="1"/>
    <col min="35" max="35" width="41.42578125" style="9" hidden="1" customWidth="1"/>
    <col min="36" max="36" width="3.7109375" hidden="1" customWidth="1"/>
    <col min="37" max="37" width="9.140625" style="4"/>
    <col min="38" max="38" width="0" style="4" hidden="1" customWidth="1"/>
    <col min="39" max="40" width="9.140625" style="4"/>
    <col min="41" max="41" width="12.28515625" style="4" bestFit="1" customWidth="1"/>
    <col min="42" max="83" width="9.140625" style="4"/>
  </cols>
  <sheetData>
    <row r="1" spans="1:83" s="2" customFormat="1" ht="18.75" customHeight="1">
      <c r="A1" s="281" t="s">
        <v>186</v>
      </c>
      <c r="B1" s="281"/>
      <c r="C1" s="25"/>
      <c r="D1" s="119"/>
      <c r="E1" s="119"/>
      <c r="F1" s="25"/>
      <c r="G1" s="26"/>
      <c r="H1" s="120"/>
      <c r="I1" s="26"/>
      <c r="J1" s="27"/>
      <c r="K1" s="27"/>
      <c r="L1" s="121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119"/>
      <c r="AF1" s="27"/>
      <c r="AG1" s="119"/>
      <c r="AH1" s="29"/>
      <c r="AI1" s="122"/>
      <c r="AJ1" s="27"/>
      <c r="AK1" s="27"/>
      <c r="AL1" s="27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</row>
    <row r="2" spans="1:83" s="1" customFormat="1">
      <c r="A2" s="279" t="s">
        <v>334</v>
      </c>
      <c r="B2" s="279"/>
      <c r="C2" s="279"/>
      <c r="D2" s="279"/>
      <c r="E2" s="279"/>
      <c r="F2" s="279"/>
      <c r="G2" s="279"/>
      <c r="H2" s="279"/>
      <c r="I2" s="279"/>
      <c r="J2" s="279"/>
      <c r="K2" s="279"/>
      <c r="L2" s="279"/>
      <c r="M2" s="279"/>
      <c r="N2" s="279"/>
      <c r="O2" s="279"/>
      <c r="P2" s="279"/>
      <c r="Q2" s="279"/>
      <c r="R2" s="279"/>
      <c r="S2" s="279"/>
      <c r="T2" s="279"/>
      <c r="U2" s="279"/>
      <c r="V2" s="279"/>
      <c r="W2" s="279"/>
      <c r="X2" s="279"/>
      <c r="Y2" s="279"/>
      <c r="Z2" s="279"/>
      <c r="AA2" s="279"/>
      <c r="AB2" s="279"/>
      <c r="AC2" s="279"/>
      <c r="AD2" s="279"/>
      <c r="AE2" s="279"/>
      <c r="AF2" s="279"/>
      <c r="AG2" s="279"/>
      <c r="AH2" s="279"/>
      <c r="AI2" s="279"/>
      <c r="AJ2" s="27"/>
      <c r="AK2" s="27"/>
      <c r="AL2" s="27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</row>
    <row r="3" spans="1:83" s="1" customFormat="1">
      <c r="A3" s="280"/>
      <c r="B3" s="280"/>
      <c r="C3" s="280"/>
      <c r="D3" s="280"/>
      <c r="E3" s="280"/>
      <c r="F3" s="280"/>
      <c r="G3" s="280"/>
      <c r="H3" s="280"/>
      <c r="I3" s="280"/>
      <c r="J3" s="280"/>
      <c r="K3" s="280"/>
      <c r="L3" s="280"/>
      <c r="M3" s="280"/>
      <c r="N3" s="280"/>
      <c r="O3" s="280"/>
      <c r="P3" s="280"/>
      <c r="Q3" s="280"/>
      <c r="R3" s="280"/>
      <c r="S3" s="280"/>
      <c r="T3" s="280"/>
      <c r="U3" s="280"/>
      <c r="V3" s="280"/>
      <c r="W3" s="280"/>
      <c r="X3" s="280"/>
      <c r="Y3" s="280"/>
      <c r="Z3" s="280"/>
      <c r="AA3" s="280"/>
      <c r="AB3" s="280"/>
      <c r="AC3" s="280"/>
      <c r="AD3" s="280"/>
      <c r="AE3" s="280"/>
      <c r="AF3" s="280"/>
      <c r="AG3" s="280"/>
      <c r="AH3" s="280"/>
      <c r="AI3" s="280"/>
      <c r="AJ3" s="27"/>
      <c r="AK3" s="27"/>
      <c r="AL3" s="27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</row>
    <row r="4" spans="1:83" s="5" customFormat="1" ht="22.5" customHeight="1">
      <c r="A4" s="288" t="s">
        <v>266</v>
      </c>
      <c r="B4" s="282" t="s">
        <v>308</v>
      </c>
      <c r="C4" s="282" t="s">
        <v>309</v>
      </c>
      <c r="D4" s="287" t="s">
        <v>310</v>
      </c>
      <c r="E4" s="287"/>
      <c r="F4" s="287"/>
      <c r="G4" s="287"/>
      <c r="H4" s="287"/>
      <c r="I4" s="287"/>
      <c r="J4" s="287"/>
      <c r="K4" s="287"/>
      <c r="L4" s="287"/>
      <c r="M4" s="287"/>
      <c r="N4" s="287"/>
      <c r="O4" s="287"/>
      <c r="P4" s="287"/>
      <c r="Q4" s="287"/>
      <c r="R4" s="287"/>
      <c r="S4" s="287"/>
      <c r="T4" s="287"/>
      <c r="U4" s="287"/>
      <c r="V4" s="287"/>
      <c r="W4" s="287"/>
      <c r="X4" s="287"/>
      <c r="Y4" s="287"/>
      <c r="Z4" s="287"/>
      <c r="AA4" s="287"/>
      <c r="AB4" s="287"/>
      <c r="AC4" s="287"/>
      <c r="AD4" s="287"/>
      <c r="AE4" s="287"/>
      <c r="AF4" s="287"/>
      <c r="AG4" s="287"/>
      <c r="AH4" s="282" t="s">
        <v>311</v>
      </c>
      <c r="AI4" s="282" t="s">
        <v>312</v>
      </c>
      <c r="AJ4" s="285" t="s">
        <v>1</v>
      </c>
      <c r="AK4" s="20"/>
      <c r="AL4" s="123"/>
      <c r="AM4" s="86"/>
      <c r="AN4" s="86"/>
      <c r="AO4" s="86"/>
      <c r="AP4" s="86"/>
      <c r="AQ4" s="86"/>
      <c r="AR4" s="86"/>
      <c r="AS4" s="86"/>
      <c r="AT4" s="86"/>
      <c r="AU4" s="86"/>
      <c r="AV4" s="86"/>
      <c r="AW4" s="86"/>
      <c r="AX4" s="86"/>
      <c r="AY4" s="86"/>
      <c r="AZ4" s="86"/>
      <c r="BA4" s="86"/>
      <c r="BB4" s="86"/>
      <c r="BC4" s="86"/>
      <c r="BD4" s="86"/>
      <c r="BE4" s="86"/>
      <c r="BF4" s="86"/>
      <c r="BG4" s="86"/>
      <c r="BH4" s="86"/>
      <c r="BI4" s="86"/>
      <c r="BJ4" s="86"/>
      <c r="BK4" s="86"/>
      <c r="BL4" s="86"/>
      <c r="BM4" s="86"/>
      <c r="BN4" s="86"/>
      <c r="BO4" s="86"/>
      <c r="BP4" s="86"/>
      <c r="BQ4" s="86"/>
      <c r="BR4" s="86"/>
      <c r="BS4" s="86"/>
      <c r="BT4" s="86"/>
      <c r="BU4" s="86"/>
      <c r="BV4" s="86"/>
      <c r="BW4" s="86"/>
      <c r="BX4" s="86"/>
      <c r="BY4" s="86"/>
      <c r="BZ4" s="86"/>
      <c r="CA4" s="86"/>
      <c r="CB4" s="86"/>
      <c r="CC4" s="86"/>
      <c r="CD4" s="86"/>
      <c r="CE4" s="86"/>
    </row>
    <row r="5" spans="1:83" s="5" customFormat="1" ht="15.75" customHeight="1">
      <c r="A5" s="289"/>
      <c r="B5" s="283"/>
      <c r="C5" s="283"/>
      <c r="D5" s="275" t="s">
        <v>146</v>
      </c>
      <c r="E5" s="275" t="s">
        <v>147</v>
      </c>
      <c r="F5" s="275" t="s">
        <v>30</v>
      </c>
      <c r="G5" s="277" t="s">
        <v>148</v>
      </c>
      <c r="H5" s="275" t="s">
        <v>149</v>
      </c>
      <c r="I5" s="275" t="s">
        <v>150</v>
      </c>
      <c r="J5" s="275" t="s">
        <v>104</v>
      </c>
      <c r="K5" s="275" t="s">
        <v>151</v>
      </c>
      <c r="L5" s="275" t="s">
        <v>152</v>
      </c>
      <c r="M5" s="273" t="s">
        <v>8</v>
      </c>
      <c r="N5" s="273" t="s">
        <v>9</v>
      </c>
      <c r="O5" s="273" t="s">
        <v>10</v>
      </c>
      <c r="P5" s="273" t="s">
        <v>11</v>
      </c>
      <c r="Q5" s="273" t="s">
        <v>12</v>
      </c>
      <c r="R5" s="273" t="s">
        <v>13</v>
      </c>
      <c r="S5" s="273" t="s">
        <v>14</v>
      </c>
      <c r="T5" s="273" t="s">
        <v>15</v>
      </c>
      <c r="U5" s="273" t="s">
        <v>16</v>
      </c>
      <c r="V5" s="273" t="s">
        <v>17</v>
      </c>
      <c r="W5" s="273" t="s">
        <v>18</v>
      </c>
      <c r="X5" s="275" t="s">
        <v>82</v>
      </c>
      <c r="Y5" s="275" t="s">
        <v>81</v>
      </c>
      <c r="Z5" s="275" t="s">
        <v>153</v>
      </c>
      <c r="AA5" s="275" t="s">
        <v>154</v>
      </c>
      <c r="AB5" s="275" t="s">
        <v>155</v>
      </c>
      <c r="AC5" s="275" t="s">
        <v>333</v>
      </c>
      <c r="AD5" s="275" t="s">
        <v>543</v>
      </c>
      <c r="AE5" s="275" t="s">
        <v>156</v>
      </c>
      <c r="AF5" s="275" t="s">
        <v>157</v>
      </c>
      <c r="AG5" s="275" t="s">
        <v>158</v>
      </c>
      <c r="AH5" s="283"/>
      <c r="AI5" s="283"/>
      <c r="AJ5" s="286"/>
      <c r="AK5" s="20"/>
      <c r="AL5" s="123"/>
      <c r="AM5" s="86"/>
      <c r="AN5" s="86"/>
      <c r="AO5" s="86"/>
      <c r="AP5" s="86"/>
      <c r="AQ5" s="86"/>
      <c r="AR5" s="86"/>
      <c r="AS5" s="86"/>
      <c r="AT5" s="86"/>
      <c r="AU5" s="86"/>
      <c r="AV5" s="86"/>
      <c r="AW5" s="86"/>
      <c r="AX5" s="86"/>
      <c r="AY5" s="86"/>
      <c r="AZ5" s="86"/>
      <c r="BA5" s="86"/>
      <c r="BB5" s="86"/>
      <c r="BC5" s="86"/>
      <c r="BD5" s="86"/>
      <c r="BE5" s="86"/>
      <c r="BF5" s="86"/>
      <c r="BG5" s="86"/>
      <c r="BH5" s="86"/>
      <c r="BI5" s="86"/>
      <c r="BJ5" s="86"/>
      <c r="BK5" s="86"/>
      <c r="BL5" s="86"/>
      <c r="BM5" s="86"/>
      <c r="BN5" s="86"/>
      <c r="BO5" s="86"/>
      <c r="BP5" s="86"/>
      <c r="BQ5" s="86"/>
      <c r="BR5" s="86"/>
      <c r="BS5" s="86"/>
      <c r="BT5" s="86"/>
      <c r="BU5" s="86"/>
      <c r="BV5" s="86"/>
      <c r="BW5" s="86"/>
      <c r="BX5" s="86"/>
      <c r="BY5" s="86"/>
      <c r="BZ5" s="86"/>
      <c r="CA5" s="86"/>
      <c r="CB5" s="86"/>
      <c r="CC5" s="86"/>
      <c r="CD5" s="86"/>
      <c r="CE5" s="86"/>
    </row>
    <row r="6" spans="1:83" s="5" customFormat="1" ht="141" customHeight="1">
      <c r="A6" s="290"/>
      <c r="B6" s="284"/>
      <c r="C6" s="284"/>
      <c r="D6" s="276"/>
      <c r="E6" s="276"/>
      <c r="F6" s="276" t="s">
        <v>28</v>
      </c>
      <c r="G6" s="278" t="s">
        <v>28</v>
      </c>
      <c r="H6" s="276" t="s">
        <v>28</v>
      </c>
      <c r="I6" s="276"/>
      <c r="J6" s="276" t="s">
        <v>28</v>
      </c>
      <c r="K6" s="276" t="s">
        <v>28</v>
      </c>
      <c r="L6" s="276" t="s">
        <v>28</v>
      </c>
      <c r="M6" s="274" t="s">
        <v>28</v>
      </c>
      <c r="N6" s="274" t="s">
        <v>28</v>
      </c>
      <c r="O6" s="274" t="s">
        <v>28</v>
      </c>
      <c r="P6" s="274" t="s">
        <v>28</v>
      </c>
      <c r="Q6" s="274" t="s">
        <v>28</v>
      </c>
      <c r="R6" s="274" t="s">
        <v>28</v>
      </c>
      <c r="S6" s="274" t="s">
        <v>28</v>
      </c>
      <c r="T6" s="274" t="s">
        <v>28</v>
      </c>
      <c r="U6" s="274" t="s">
        <v>28</v>
      </c>
      <c r="V6" s="274" t="s">
        <v>28</v>
      </c>
      <c r="W6" s="274" t="s">
        <v>28</v>
      </c>
      <c r="X6" s="276" t="s">
        <v>28</v>
      </c>
      <c r="Y6" s="276"/>
      <c r="Z6" s="276" t="s">
        <v>28</v>
      </c>
      <c r="AA6" s="276" t="s">
        <v>28</v>
      </c>
      <c r="AB6" s="276" t="s">
        <v>28</v>
      </c>
      <c r="AC6" s="276"/>
      <c r="AD6" s="276" t="s">
        <v>28</v>
      </c>
      <c r="AE6" s="276" t="s">
        <v>28</v>
      </c>
      <c r="AF6" s="276" t="s">
        <v>28</v>
      </c>
      <c r="AG6" s="276" t="s">
        <v>28</v>
      </c>
      <c r="AH6" s="284"/>
      <c r="AI6" s="284"/>
      <c r="AJ6" s="286"/>
      <c r="AK6" s="20"/>
      <c r="AL6" s="123"/>
      <c r="AM6" s="86"/>
      <c r="AN6" s="86"/>
      <c r="AO6" s="86"/>
      <c r="AP6" s="86"/>
      <c r="AQ6" s="86"/>
      <c r="AR6" s="86"/>
      <c r="AS6" s="86"/>
      <c r="AT6" s="86"/>
      <c r="AU6" s="86"/>
      <c r="AV6" s="86"/>
      <c r="AW6" s="86"/>
      <c r="AX6" s="86"/>
      <c r="AY6" s="86"/>
      <c r="AZ6" s="86"/>
      <c r="BA6" s="86"/>
      <c r="BB6" s="86"/>
      <c r="BC6" s="86"/>
      <c r="BD6" s="86"/>
      <c r="BE6" s="86"/>
      <c r="BF6" s="86"/>
      <c r="BG6" s="86"/>
      <c r="BH6" s="86"/>
      <c r="BI6" s="86"/>
      <c r="BJ6" s="86"/>
      <c r="BK6" s="86"/>
      <c r="BL6" s="86"/>
      <c r="BM6" s="86"/>
      <c r="BN6" s="86"/>
      <c r="BO6" s="86"/>
      <c r="BP6" s="86"/>
      <c r="BQ6" s="86"/>
      <c r="BR6" s="86"/>
      <c r="BS6" s="86"/>
      <c r="BT6" s="86"/>
      <c r="BU6" s="86"/>
      <c r="BV6" s="86"/>
      <c r="BW6" s="86"/>
      <c r="BX6" s="86"/>
      <c r="BY6" s="86"/>
      <c r="BZ6" s="86"/>
      <c r="CA6" s="86"/>
      <c r="CB6" s="86"/>
      <c r="CC6" s="86"/>
      <c r="CD6" s="86"/>
      <c r="CE6" s="86"/>
    </row>
    <row r="7" spans="1:83" s="4" customFormat="1" ht="37.5">
      <c r="A7" s="124" t="s">
        <v>127</v>
      </c>
      <c r="B7" s="125" t="s">
        <v>106</v>
      </c>
      <c r="C7" s="126"/>
      <c r="D7" s="127"/>
      <c r="E7" s="127"/>
      <c r="F7" s="128"/>
      <c r="G7" s="129"/>
      <c r="H7" s="130"/>
      <c r="I7" s="129"/>
      <c r="J7" s="131"/>
      <c r="K7" s="131"/>
      <c r="L7" s="132"/>
      <c r="M7" s="131"/>
      <c r="N7" s="131"/>
      <c r="O7" s="131"/>
      <c r="P7" s="131"/>
      <c r="Q7" s="131"/>
      <c r="R7" s="131"/>
      <c r="S7" s="131"/>
      <c r="T7" s="131"/>
      <c r="U7" s="131"/>
      <c r="V7" s="131"/>
      <c r="W7" s="131"/>
      <c r="X7" s="131"/>
      <c r="Y7" s="131"/>
      <c r="Z7" s="131"/>
      <c r="AA7" s="131"/>
      <c r="AB7" s="131"/>
      <c r="AC7" s="131"/>
      <c r="AD7" s="131"/>
      <c r="AE7" s="127"/>
      <c r="AF7" s="131"/>
      <c r="AG7" s="127"/>
      <c r="AH7" s="133"/>
      <c r="AI7" s="134"/>
      <c r="AJ7" s="135"/>
      <c r="AK7" s="20"/>
      <c r="AL7" s="27"/>
    </row>
    <row r="8" spans="1:83" s="4" customFormat="1" ht="19.5">
      <c r="A8" s="136" t="s">
        <v>128</v>
      </c>
      <c r="B8" s="137" t="s">
        <v>102</v>
      </c>
      <c r="C8" s="138"/>
      <c r="D8" s="139"/>
      <c r="E8" s="139"/>
      <c r="F8" s="140"/>
      <c r="G8" s="141"/>
      <c r="H8" s="142"/>
      <c r="I8" s="141"/>
      <c r="J8" s="143"/>
      <c r="K8" s="143"/>
      <c r="L8" s="144">
        <f t="shared" ref="L8:L57" si="0">SUM(M8:W8)</f>
        <v>0</v>
      </c>
      <c r="M8" s="143"/>
      <c r="N8" s="143"/>
      <c r="O8" s="143"/>
      <c r="P8" s="143"/>
      <c r="Q8" s="143"/>
      <c r="R8" s="143"/>
      <c r="S8" s="143"/>
      <c r="T8" s="143"/>
      <c r="U8" s="143"/>
      <c r="V8" s="143"/>
      <c r="W8" s="143"/>
      <c r="X8" s="143"/>
      <c r="Y8" s="143"/>
      <c r="Z8" s="143"/>
      <c r="AA8" s="143"/>
      <c r="AB8" s="143"/>
      <c r="AC8" s="143"/>
      <c r="AD8" s="143"/>
      <c r="AE8" s="139"/>
      <c r="AF8" s="143"/>
      <c r="AG8" s="139"/>
      <c r="AH8" s="145"/>
      <c r="AI8" s="146"/>
      <c r="AJ8" s="135"/>
      <c r="AK8" s="20"/>
      <c r="AL8" s="27"/>
    </row>
    <row r="9" spans="1:83" s="30" customFormat="1" ht="18.75">
      <c r="A9" s="147">
        <v>1</v>
      </c>
      <c r="B9" s="148" t="s">
        <v>103</v>
      </c>
      <c r="C9" s="138">
        <f>SUM(D9:L9)+SUM(X9:AG9)</f>
        <v>0.6</v>
      </c>
      <c r="D9" s="149">
        <f>SUM(D10)</f>
        <v>0.6</v>
      </c>
      <c r="E9" s="149">
        <f t="shared" ref="E9:AG9" si="1">SUM(E10)</f>
        <v>0</v>
      </c>
      <c r="F9" s="149">
        <f t="shared" si="1"/>
        <v>0</v>
      </c>
      <c r="G9" s="149">
        <f t="shared" si="1"/>
        <v>0</v>
      </c>
      <c r="H9" s="149">
        <f t="shared" si="1"/>
        <v>0</v>
      </c>
      <c r="I9" s="149">
        <f t="shared" si="1"/>
        <v>0</v>
      </c>
      <c r="J9" s="149">
        <f t="shared" si="1"/>
        <v>0</v>
      </c>
      <c r="K9" s="149">
        <f t="shared" si="1"/>
        <v>0</v>
      </c>
      <c r="L9" s="149">
        <f t="shared" si="1"/>
        <v>0</v>
      </c>
      <c r="M9" s="149">
        <f t="shared" si="1"/>
        <v>0</v>
      </c>
      <c r="N9" s="149">
        <f t="shared" si="1"/>
        <v>0</v>
      </c>
      <c r="O9" s="149">
        <f t="shared" si="1"/>
        <v>0</v>
      </c>
      <c r="P9" s="149">
        <f t="shared" si="1"/>
        <v>0</v>
      </c>
      <c r="Q9" s="149">
        <f t="shared" si="1"/>
        <v>0</v>
      </c>
      <c r="R9" s="149">
        <f t="shared" si="1"/>
        <v>0</v>
      </c>
      <c r="S9" s="149">
        <f t="shared" si="1"/>
        <v>0</v>
      </c>
      <c r="T9" s="149">
        <f t="shared" si="1"/>
        <v>0</v>
      </c>
      <c r="U9" s="149">
        <f t="shared" si="1"/>
        <v>0</v>
      </c>
      <c r="V9" s="149">
        <f t="shared" si="1"/>
        <v>0</v>
      </c>
      <c r="W9" s="149">
        <f t="shared" si="1"/>
        <v>0</v>
      </c>
      <c r="X9" s="149">
        <f t="shared" si="1"/>
        <v>0</v>
      </c>
      <c r="Y9" s="149">
        <f t="shared" si="1"/>
        <v>0</v>
      </c>
      <c r="Z9" s="149">
        <f t="shared" si="1"/>
        <v>0</v>
      </c>
      <c r="AA9" s="149">
        <f t="shared" si="1"/>
        <v>0</v>
      </c>
      <c r="AB9" s="149">
        <f t="shared" si="1"/>
        <v>0</v>
      </c>
      <c r="AC9" s="149">
        <f t="shared" si="1"/>
        <v>0</v>
      </c>
      <c r="AD9" s="149">
        <f t="shared" si="1"/>
        <v>0</v>
      </c>
      <c r="AE9" s="149">
        <f t="shared" si="1"/>
        <v>0</v>
      </c>
      <c r="AF9" s="149">
        <f t="shared" si="1"/>
        <v>0</v>
      </c>
      <c r="AG9" s="149">
        <f t="shared" si="1"/>
        <v>0</v>
      </c>
      <c r="AH9" s="145"/>
      <c r="AI9" s="146"/>
      <c r="AJ9" s="135"/>
      <c r="AK9" s="150"/>
      <c r="AL9" s="28"/>
    </row>
    <row r="10" spans="1:83" s="15" customFormat="1" ht="22.5" customHeight="1">
      <c r="A10" s="151" t="s">
        <v>129</v>
      </c>
      <c r="B10" s="152" t="s">
        <v>314</v>
      </c>
      <c r="C10" s="153">
        <f>SUM(D10:L10)+SUM(X10:AG10)</f>
        <v>0.6</v>
      </c>
      <c r="D10" s="154">
        <v>0.6</v>
      </c>
      <c r="E10" s="154"/>
      <c r="F10" s="155"/>
      <c r="G10" s="156"/>
      <c r="H10" s="142"/>
      <c r="I10" s="156"/>
      <c r="J10" s="157"/>
      <c r="K10" s="157"/>
      <c r="L10" s="144">
        <f t="shared" si="0"/>
        <v>0</v>
      </c>
      <c r="M10" s="157"/>
      <c r="N10" s="157"/>
      <c r="O10" s="157"/>
      <c r="P10" s="157"/>
      <c r="Q10" s="157"/>
      <c r="R10" s="157"/>
      <c r="S10" s="157"/>
      <c r="T10" s="157"/>
      <c r="U10" s="157"/>
      <c r="V10" s="157"/>
      <c r="W10" s="157"/>
      <c r="X10" s="157"/>
      <c r="Y10" s="157"/>
      <c r="Z10" s="157"/>
      <c r="AA10" s="157"/>
      <c r="AB10" s="157"/>
      <c r="AC10" s="157"/>
      <c r="AD10" s="157"/>
      <c r="AE10" s="139"/>
      <c r="AF10" s="157"/>
      <c r="AG10" s="139"/>
      <c r="AH10" s="158" t="s">
        <v>215</v>
      </c>
      <c r="AI10" s="159" t="s">
        <v>161</v>
      </c>
      <c r="AJ10" s="13" t="s">
        <v>5</v>
      </c>
      <c r="AK10" s="20"/>
      <c r="AL10" s="27"/>
    </row>
    <row r="11" spans="1:83" s="4" customFormat="1" ht="39">
      <c r="A11" s="160" t="s">
        <v>190</v>
      </c>
      <c r="B11" s="137" t="s">
        <v>191</v>
      </c>
      <c r="C11" s="161"/>
      <c r="D11" s="139"/>
      <c r="E11" s="139"/>
      <c r="F11" s="140"/>
      <c r="G11" s="156"/>
      <c r="H11" s="162"/>
      <c r="I11" s="163"/>
      <c r="J11" s="157"/>
      <c r="K11" s="157"/>
      <c r="L11" s="144">
        <f t="shared" si="0"/>
        <v>0</v>
      </c>
      <c r="M11" s="157"/>
      <c r="N11" s="157"/>
      <c r="O11" s="157"/>
      <c r="P11" s="157"/>
      <c r="Q11" s="157"/>
      <c r="R11" s="157"/>
      <c r="S11" s="157"/>
      <c r="T11" s="157"/>
      <c r="U11" s="157"/>
      <c r="V11" s="157"/>
      <c r="W11" s="157"/>
      <c r="X11" s="157"/>
      <c r="Y11" s="157"/>
      <c r="Z11" s="157"/>
      <c r="AA11" s="157"/>
      <c r="AB11" s="157"/>
      <c r="AC11" s="157"/>
      <c r="AD11" s="157"/>
      <c r="AE11" s="139"/>
      <c r="AF11" s="157"/>
      <c r="AG11" s="139"/>
      <c r="AH11" s="164"/>
      <c r="AI11" s="159"/>
      <c r="AJ11" s="10"/>
      <c r="AK11" s="20"/>
      <c r="AL11" s="27"/>
    </row>
    <row r="12" spans="1:83" s="4" customFormat="1" ht="39">
      <c r="A12" s="165" t="s">
        <v>304</v>
      </c>
      <c r="B12" s="137" t="s">
        <v>303</v>
      </c>
      <c r="C12" s="161"/>
      <c r="D12" s="139"/>
      <c r="E12" s="139"/>
      <c r="F12" s="140"/>
      <c r="G12" s="156"/>
      <c r="H12" s="162"/>
      <c r="I12" s="163"/>
      <c r="J12" s="157"/>
      <c r="K12" s="157"/>
      <c r="L12" s="144">
        <f t="shared" si="0"/>
        <v>0</v>
      </c>
      <c r="M12" s="157"/>
      <c r="N12" s="157"/>
      <c r="O12" s="157"/>
      <c r="P12" s="157"/>
      <c r="Q12" s="157"/>
      <c r="R12" s="157"/>
      <c r="S12" s="157"/>
      <c r="T12" s="157"/>
      <c r="U12" s="157"/>
      <c r="V12" s="157"/>
      <c r="W12" s="157"/>
      <c r="X12" s="157"/>
      <c r="Y12" s="157"/>
      <c r="Z12" s="157"/>
      <c r="AA12" s="157"/>
      <c r="AB12" s="157"/>
      <c r="AC12" s="157"/>
      <c r="AD12" s="157"/>
      <c r="AE12" s="139"/>
      <c r="AF12" s="157"/>
      <c r="AG12" s="139"/>
      <c r="AH12" s="164"/>
      <c r="AI12" s="159"/>
      <c r="AJ12" s="10"/>
      <c r="AK12" s="20"/>
      <c r="AL12" s="27"/>
    </row>
    <row r="13" spans="1:83" s="30" customFormat="1" ht="18.75">
      <c r="A13" s="147">
        <v>1</v>
      </c>
      <c r="B13" s="166" t="s">
        <v>152</v>
      </c>
      <c r="C13" s="138">
        <f>SUM(D13:L13)+SUM(X13:AG13)</f>
        <v>189</v>
      </c>
      <c r="D13" s="167">
        <f t="shared" ref="D13:AG13" si="2">D14</f>
        <v>8</v>
      </c>
      <c r="E13" s="167">
        <f t="shared" si="2"/>
        <v>77</v>
      </c>
      <c r="F13" s="167">
        <f t="shared" si="2"/>
        <v>35</v>
      </c>
      <c r="G13" s="167">
        <f t="shared" si="2"/>
        <v>5</v>
      </c>
      <c r="H13" s="167">
        <f t="shared" si="2"/>
        <v>45</v>
      </c>
      <c r="I13" s="167">
        <f t="shared" si="2"/>
        <v>0</v>
      </c>
      <c r="J13" s="167">
        <f t="shared" si="2"/>
        <v>0</v>
      </c>
      <c r="K13" s="167">
        <f t="shared" si="2"/>
        <v>0</v>
      </c>
      <c r="L13" s="167">
        <f t="shared" si="2"/>
        <v>0</v>
      </c>
      <c r="M13" s="167">
        <f t="shared" si="2"/>
        <v>0</v>
      </c>
      <c r="N13" s="167">
        <f t="shared" si="2"/>
        <v>0</v>
      </c>
      <c r="O13" s="167">
        <f t="shared" si="2"/>
        <v>0</v>
      </c>
      <c r="P13" s="167">
        <f t="shared" si="2"/>
        <v>0</v>
      </c>
      <c r="Q13" s="167">
        <f t="shared" si="2"/>
        <v>0</v>
      </c>
      <c r="R13" s="167">
        <f t="shared" si="2"/>
        <v>0</v>
      </c>
      <c r="S13" s="167">
        <f t="shared" si="2"/>
        <v>0</v>
      </c>
      <c r="T13" s="167">
        <f t="shared" si="2"/>
        <v>0</v>
      </c>
      <c r="U13" s="167">
        <f t="shared" si="2"/>
        <v>0</v>
      </c>
      <c r="V13" s="167">
        <f t="shared" si="2"/>
        <v>0</v>
      </c>
      <c r="W13" s="167">
        <f t="shared" si="2"/>
        <v>0</v>
      </c>
      <c r="X13" s="167">
        <f t="shared" si="2"/>
        <v>0</v>
      </c>
      <c r="Y13" s="167">
        <f t="shared" si="2"/>
        <v>0</v>
      </c>
      <c r="Z13" s="167">
        <f t="shared" si="2"/>
        <v>0</v>
      </c>
      <c r="AA13" s="167">
        <f t="shared" si="2"/>
        <v>0</v>
      </c>
      <c r="AB13" s="167">
        <f t="shared" si="2"/>
        <v>0</v>
      </c>
      <c r="AC13" s="167">
        <f t="shared" si="2"/>
        <v>0</v>
      </c>
      <c r="AD13" s="167">
        <f t="shared" si="2"/>
        <v>0</v>
      </c>
      <c r="AE13" s="167">
        <f t="shared" si="2"/>
        <v>4</v>
      </c>
      <c r="AF13" s="167">
        <f t="shared" si="2"/>
        <v>0</v>
      </c>
      <c r="AG13" s="167">
        <f t="shared" si="2"/>
        <v>15</v>
      </c>
      <c r="AH13" s="168"/>
      <c r="AI13" s="146"/>
      <c r="AJ13" s="169"/>
      <c r="AK13" s="150"/>
      <c r="AL13" s="28"/>
    </row>
    <row r="14" spans="1:83" s="30" customFormat="1" ht="18.75">
      <c r="A14" s="170" t="s">
        <v>129</v>
      </c>
      <c r="B14" s="171" t="s">
        <v>192</v>
      </c>
      <c r="C14" s="138">
        <f>SUM(D14:L14)+SUM(X14:AG14)</f>
        <v>189</v>
      </c>
      <c r="D14" s="149">
        <f t="shared" ref="D14:AG14" si="3">SUM(D15)</f>
        <v>8</v>
      </c>
      <c r="E14" s="149">
        <f t="shared" si="3"/>
        <v>77</v>
      </c>
      <c r="F14" s="149">
        <f t="shared" si="3"/>
        <v>35</v>
      </c>
      <c r="G14" s="149">
        <f t="shared" si="3"/>
        <v>5</v>
      </c>
      <c r="H14" s="149">
        <f t="shared" si="3"/>
        <v>45</v>
      </c>
      <c r="I14" s="149">
        <f t="shared" si="3"/>
        <v>0</v>
      </c>
      <c r="J14" s="149">
        <f t="shared" si="3"/>
        <v>0</v>
      </c>
      <c r="K14" s="149">
        <f t="shared" si="3"/>
        <v>0</v>
      </c>
      <c r="L14" s="149">
        <f t="shared" si="3"/>
        <v>0</v>
      </c>
      <c r="M14" s="149">
        <f t="shared" si="3"/>
        <v>0</v>
      </c>
      <c r="N14" s="149">
        <f t="shared" si="3"/>
        <v>0</v>
      </c>
      <c r="O14" s="149">
        <f t="shared" si="3"/>
        <v>0</v>
      </c>
      <c r="P14" s="149">
        <f t="shared" si="3"/>
        <v>0</v>
      </c>
      <c r="Q14" s="149">
        <f t="shared" si="3"/>
        <v>0</v>
      </c>
      <c r="R14" s="149">
        <f t="shared" si="3"/>
        <v>0</v>
      </c>
      <c r="S14" s="149">
        <f t="shared" si="3"/>
        <v>0</v>
      </c>
      <c r="T14" s="149">
        <f t="shared" si="3"/>
        <v>0</v>
      </c>
      <c r="U14" s="149">
        <f t="shared" si="3"/>
        <v>0</v>
      </c>
      <c r="V14" s="149">
        <f t="shared" si="3"/>
        <v>0</v>
      </c>
      <c r="W14" s="149">
        <f t="shared" si="3"/>
        <v>0</v>
      </c>
      <c r="X14" s="149">
        <f t="shared" si="3"/>
        <v>0</v>
      </c>
      <c r="Y14" s="149">
        <f t="shared" si="3"/>
        <v>0</v>
      </c>
      <c r="Z14" s="149">
        <f t="shared" si="3"/>
        <v>0</v>
      </c>
      <c r="AA14" s="149">
        <f t="shared" si="3"/>
        <v>0</v>
      </c>
      <c r="AB14" s="149">
        <f t="shared" si="3"/>
        <v>0</v>
      </c>
      <c r="AC14" s="149">
        <f t="shared" si="3"/>
        <v>0</v>
      </c>
      <c r="AD14" s="149">
        <f t="shared" si="3"/>
        <v>0</v>
      </c>
      <c r="AE14" s="149">
        <f t="shared" si="3"/>
        <v>4</v>
      </c>
      <c r="AF14" s="149">
        <f t="shared" si="3"/>
        <v>0</v>
      </c>
      <c r="AG14" s="149">
        <f t="shared" si="3"/>
        <v>15</v>
      </c>
      <c r="AH14" s="172"/>
      <c r="AI14" s="146"/>
      <c r="AJ14" s="173"/>
      <c r="AK14" s="150"/>
      <c r="AL14" s="28"/>
    </row>
    <row r="15" spans="1:83" s="88" customFormat="1" ht="56.25">
      <c r="A15" s="174" t="s">
        <v>270</v>
      </c>
      <c r="B15" s="152" t="s">
        <v>561</v>
      </c>
      <c r="C15" s="153">
        <f>SUM(D15:L15)+SUM(X15:AG15)</f>
        <v>189</v>
      </c>
      <c r="D15" s="175">
        <v>8</v>
      </c>
      <c r="E15" s="175">
        <v>77</v>
      </c>
      <c r="F15" s="161">
        <v>35</v>
      </c>
      <c r="G15" s="161">
        <v>5</v>
      </c>
      <c r="H15" s="175">
        <v>45</v>
      </c>
      <c r="I15" s="163"/>
      <c r="J15" s="157"/>
      <c r="K15" s="157"/>
      <c r="L15" s="144">
        <f t="shared" si="0"/>
        <v>0</v>
      </c>
      <c r="M15" s="157"/>
      <c r="N15" s="157"/>
      <c r="O15" s="157"/>
      <c r="P15" s="157"/>
      <c r="Q15" s="157"/>
      <c r="R15" s="157"/>
      <c r="S15" s="157"/>
      <c r="T15" s="157"/>
      <c r="U15" s="157"/>
      <c r="V15" s="157"/>
      <c r="W15" s="157"/>
      <c r="X15" s="157"/>
      <c r="Y15" s="157"/>
      <c r="Z15" s="157"/>
      <c r="AA15" s="157"/>
      <c r="AB15" s="157"/>
      <c r="AC15" s="157"/>
      <c r="AD15" s="157"/>
      <c r="AE15" s="175">
        <v>4</v>
      </c>
      <c r="AF15" s="175"/>
      <c r="AG15" s="175">
        <v>15</v>
      </c>
      <c r="AH15" s="176" t="s">
        <v>540</v>
      </c>
      <c r="AI15" s="159"/>
      <c r="AJ15" s="10"/>
      <c r="AK15" s="20"/>
      <c r="AL15" s="27"/>
      <c r="AM15" s="27"/>
      <c r="AN15" s="27"/>
      <c r="AO15" s="27"/>
      <c r="AP15" s="27"/>
      <c r="AQ15" s="27"/>
      <c r="AR15" s="27"/>
      <c r="AS15" s="27"/>
      <c r="AT15" s="27"/>
      <c r="AU15" s="27"/>
      <c r="AV15" s="27"/>
      <c r="AW15" s="27"/>
      <c r="AX15" s="27"/>
      <c r="AY15" s="27"/>
      <c r="AZ15" s="27"/>
      <c r="BA15" s="27"/>
      <c r="BB15" s="27"/>
      <c r="BC15" s="27"/>
      <c r="BD15" s="27"/>
      <c r="BE15" s="27"/>
      <c r="BF15" s="27"/>
      <c r="BG15" s="27"/>
      <c r="BH15" s="27"/>
      <c r="BI15" s="27"/>
      <c r="BJ15" s="27"/>
      <c r="BK15" s="27"/>
      <c r="BL15" s="27"/>
      <c r="BM15" s="27"/>
      <c r="BN15" s="27"/>
      <c r="BO15" s="27"/>
      <c r="BP15" s="27"/>
      <c r="BQ15" s="27"/>
      <c r="BR15" s="27"/>
      <c r="BS15" s="27"/>
      <c r="BT15" s="27"/>
      <c r="BU15" s="27"/>
      <c r="BV15" s="27"/>
      <c r="BW15" s="27"/>
      <c r="BX15" s="27"/>
      <c r="BY15" s="27"/>
      <c r="BZ15" s="27"/>
      <c r="CA15" s="27"/>
      <c r="CB15" s="27"/>
      <c r="CC15" s="27"/>
      <c r="CD15" s="27"/>
      <c r="CE15" s="27"/>
    </row>
    <row r="16" spans="1:83" s="15" customFormat="1" ht="37.5">
      <c r="A16" s="165" t="s">
        <v>305</v>
      </c>
      <c r="B16" s="177" t="s">
        <v>107</v>
      </c>
      <c r="C16" s="153"/>
      <c r="D16" s="175"/>
      <c r="E16" s="175"/>
      <c r="F16" s="161"/>
      <c r="G16" s="161"/>
      <c r="H16" s="175"/>
      <c r="I16" s="163"/>
      <c r="J16" s="157"/>
      <c r="K16" s="157"/>
      <c r="L16" s="144">
        <f t="shared" si="0"/>
        <v>0</v>
      </c>
      <c r="M16" s="157"/>
      <c r="N16" s="157"/>
      <c r="O16" s="157"/>
      <c r="P16" s="157"/>
      <c r="Q16" s="157"/>
      <c r="R16" s="157"/>
      <c r="S16" s="157"/>
      <c r="T16" s="157"/>
      <c r="U16" s="157"/>
      <c r="V16" s="157"/>
      <c r="W16" s="157"/>
      <c r="X16" s="157"/>
      <c r="Y16" s="157"/>
      <c r="Z16" s="157"/>
      <c r="AA16" s="157"/>
      <c r="AB16" s="157"/>
      <c r="AC16" s="157"/>
      <c r="AD16" s="157"/>
      <c r="AE16" s="175"/>
      <c r="AF16" s="175"/>
      <c r="AG16" s="175"/>
      <c r="AH16" s="178"/>
      <c r="AI16" s="159"/>
      <c r="AJ16" s="10"/>
      <c r="AK16" s="20"/>
      <c r="AL16" s="27"/>
    </row>
    <row r="17" spans="1:83" s="30" customFormat="1" ht="19.5">
      <c r="A17" s="136">
        <v>1</v>
      </c>
      <c r="B17" s="179" t="s">
        <v>219</v>
      </c>
      <c r="C17" s="180">
        <f t="shared" ref="C17:C23" si="4">SUM(D17:L17)+SUM(X17:AG17)</f>
        <v>29</v>
      </c>
      <c r="D17" s="167">
        <f>SUM(D18:D21)</f>
        <v>0</v>
      </c>
      <c r="E17" s="167">
        <f t="shared" ref="E17:AG17" si="5">SUM(E18:E21)</f>
        <v>0</v>
      </c>
      <c r="F17" s="167">
        <f t="shared" si="5"/>
        <v>0</v>
      </c>
      <c r="G17" s="167">
        <f t="shared" si="5"/>
        <v>0</v>
      </c>
      <c r="H17" s="167">
        <f t="shared" si="5"/>
        <v>29</v>
      </c>
      <c r="I17" s="167">
        <f t="shared" si="5"/>
        <v>0</v>
      </c>
      <c r="J17" s="167">
        <f t="shared" si="5"/>
        <v>0</v>
      </c>
      <c r="K17" s="167">
        <f t="shared" si="5"/>
        <v>0</v>
      </c>
      <c r="L17" s="167">
        <f t="shared" si="5"/>
        <v>0</v>
      </c>
      <c r="M17" s="167">
        <f t="shared" si="5"/>
        <v>0</v>
      </c>
      <c r="N17" s="167">
        <f t="shared" si="5"/>
        <v>0</v>
      </c>
      <c r="O17" s="167">
        <f t="shared" si="5"/>
        <v>0</v>
      </c>
      <c r="P17" s="167">
        <f t="shared" si="5"/>
        <v>0</v>
      </c>
      <c r="Q17" s="167">
        <f t="shared" si="5"/>
        <v>0</v>
      </c>
      <c r="R17" s="167">
        <f t="shared" si="5"/>
        <v>0</v>
      </c>
      <c r="S17" s="167">
        <f t="shared" si="5"/>
        <v>0</v>
      </c>
      <c r="T17" s="167">
        <f t="shared" si="5"/>
        <v>0</v>
      </c>
      <c r="U17" s="167">
        <f t="shared" si="5"/>
        <v>0</v>
      </c>
      <c r="V17" s="167">
        <f t="shared" si="5"/>
        <v>0</v>
      </c>
      <c r="W17" s="167">
        <f t="shared" si="5"/>
        <v>0</v>
      </c>
      <c r="X17" s="167">
        <f t="shared" si="5"/>
        <v>0</v>
      </c>
      <c r="Y17" s="167">
        <f t="shared" si="5"/>
        <v>0</v>
      </c>
      <c r="Z17" s="167">
        <f t="shared" si="5"/>
        <v>0</v>
      </c>
      <c r="AA17" s="167">
        <f t="shared" si="5"/>
        <v>0</v>
      </c>
      <c r="AB17" s="167">
        <f t="shared" si="5"/>
        <v>0</v>
      </c>
      <c r="AC17" s="167">
        <f t="shared" si="5"/>
        <v>0</v>
      </c>
      <c r="AD17" s="167">
        <f t="shared" si="5"/>
        <v>0</v>
      </c>
      <c r="AE17" s="167">
        <f t="shared" si="5"/>
        <v>0</v>
      </c>
      <c r="AF17" s="167">
        <f t="shared" si="5"/>
        <v>0</v>
      </c>
      <c r="AG17" s="167">
        <f t="shared" si="5"/>
        <v>0</v>
      </c>
      <c r="AH17" s="168"/>
      <c r="AI17" s="146"/>
      <c r="AJ17" s="169"/>
      <c r="AK17" s="150"/>
      <c r="AL17" s="28"/>
    </row>
    <row r="18" spans="1:83" s="15" customFormat="1" ht="50.25" customHeight="1">
      <c r="A18" s="151" t="s">
        <v>129</v>
      </c>
      <c r="B18" s="181" t="s">
        <v>545</v>
      </c>
      <c r="C18" s="153">
        <f t="shared" si="4"/>
        <v>3</v>
      </c>
      <c r="D18" s="154"/>
      <c r="E18" s="154"/>
      <c r="F18" s="155"/>
      <c r="G18" s="156"/>
      <c r="H18" s="142">
        <v>3</v>
      </c>
      <c r="I18" s="156"/>
      <c r="J18" s="157"/>
      <c r="K18" s="157"/>
      <c r="L18" s="144">
        <f t="shared" si="0"/>
        <v>0</v>
      </c>
      <c r="M18" s="157"/>
      <c r="N18" s="157"/>
      <c r="O18" s="157"/>
      <c r="P18" s="157"/>
      <c r="Q18" s="157"/>
      <c r="R18" s="157"/>
      <c r="S18" s="157"/>
      <c r="T18" s="157"/>
      <c r="U18" s="157"/>
      <c r="V18" s="157"/>
      <c r="W18" s="157"/>
      <c r="X18" s="157"/>
      <c r="Y18" s="157"/>
      <c r="Z18" s="157"/>
      <c r="AA18" s="157"/>
      <c r="AB18" s="157"/>
      <c r="AC18" s="157"/>
      <c r="AD18" s="157"/>
      <c r="AE18" s="139"/>
      <c r="AF18" s="157"/>
      <c r="AG18" s="139"/>
      <c r="AH18" s="182" t="s">
        <v>539</v>
      </c>
      <c r="AI18" s="159"/>
      <c r="AJ18" s="13"/>
      <c r="AK18" s="20"/>
      <c r="AL18" s="27"/>
    </row>
    <row r="19" spans="1:83" s="15" customFormat="1" ht="22.5" customHeight="1">
      <c r="A19" s="151" t="s">
        <v>145</v>
      </c>
      <c r="B19" s="181" t="s">
        <v>326</v>
      </c>
      <c r="C19" s="153">
        <f t="shared" si="4"/>
        <v>5</v>
      </c>
      <c r="D19" s="154"/>
      <c r="E19" s="154"/>
      <c r="F19" s="155"/>
      <c r="G19" s="156"/>
      <c r="H19" s="142">
        <v>5</v>
      </c>
      <c r="I19" s="156"/>
      <c r="J19" s="157"/>
      <c r="K19" s="157"/>
      <c r="L19" s="144">
        <f t="shared" si="0"/>
        <v>0</v>
      </c>
      <c r="M19" s="157"/>
      <c r="N19" s="157"/>
      <c r="O19" s="157"/>
      <c r="P19" s="157"/>
      <c r="Q19" s="157"/>
      <c r="R19" s="157"/>
      <c r="S19" s="157"/>
      <c r="T19" s="157"/>
      <c r="U19" s="157"/>
      <c r="V19" s="157"/>
      <c r="W19" s="157"/>
      <c r="X19" s="157"/>
      <c r="Y19" s="157"/>
      <c r="Z19" s="157"/>
      <c r="AA19" s="157"/>
      <c r="AB19" s="157"/>
      <c r="AC19" s="157"/>
      <c r="AD19" s="157"/>
      <c r="AE19" s="139"/>
      <c r="AF19" s="157"/>
      <c r="AG19" s="139"/>
      <c r="AH19" s="158" t="s">
        <v>58</v>
      </c>
      <c r="AI19" s="159"/>
      <c r="AJ19" s="13"/>
      <c r="AK19" s="20"/>
      <c r="AL19" s="27"/>
    </row>
    <row r="20" spans="1:83" s="15" customFormat="1" ht="46.9" customHeight="1">
      <c r="A20" s="151" t="s">
        <v>189</v>
      </c>
      <c r="B20" s="181" t="s">
        <v>546</v>
      </c>
      <c r="C20" s="153">
        <f t="shared" si="4"/>
        <v>4</v>
      </c>
      <c r="D20" s="154"/>
      <c r="E20" s="154"/>
      <c r="F20" s="155"/>
      <c r="G20" s="156"/>
      <c r="H20" s="175">
        <v>4</v>
      </c>
      <c r="I20" s="156"/>
      <c r="J20" s="157"/>
      <c r="K20" s="157"/>
      <c r="L20" s="144">
        <f t="shared" si="0"/>
        <v>0</v>
      </c>
      <c r="M20" s="157"/>
      <c r="N20" s="157"/>
      <c r="O20" s="157"/>
      <c r="P20" s="157"/>
      <c r="Q20" s="157"/>
      <c r="R20" s="157"/>
      <c r="S20" s="157"/>
      <c r="T20" s="157"/>
      <c r="U20" s="157"/>
      <c r="V20" s="157"/>
      <c r="W20" s="157"/>
      <c r="X20" s="157"/>
      <c r="Y20" s="157"/>
      <c r="Z20" s="157"/>
      <c r="AA20" s="157"/>
      <c r="AB20" s="157"/>
      <c r="AC20" s="157"/>
      <c r="AD20" s="157"/>
      <c r="AE20" s="139"/>
      <c r="AF20" s="157"/>
      <c r="AG20" s="139"/>
      <c r="AH20" s="182" t="s">
        <v>237</v>
      </c>
      <c r="AI20" s="159"/>
      <c r="AJ20" s="13"/>
      <c r="AK20" s="20"/>
      <c r="AL20" s="27"/>
    </row>
    <row r="21" spans="1:83" s="15" customFormat="1" ht="22.5" customHeight="1">
      <c r="A21" s="151" t="s">
        <v>206</v>
      </c>
      <c r="B21" s="181" t="s">
        <v>348</v>
      </c>
      <c r="C21" s="153">
        <f t="shared" si="4"/>
        <v>17</v>
      </c>
      <c r="D21" s="154"/>
      <c r="E21" s="154"/>
      <c r="F21" s="183"/>
      <c r="G21" s="156"/>
      <c r="H21" s="175">
        <v>17</v>
      </c>
      <c r="I21" s="156"/>
      <c r="J21" s="157"/>
      <c r="K21" s="157"/>
      <c r="L21" s="144">
        <f t="shared" si="0"/>
        <v>0</v>
      </c>
      <c r="M21" s="157"/>
      <c r="N21" s="157"/>
      <c r="O21" s="157"/>
      <c r="P21" s="157"/>
      <c r="Q21" s="157"/>
      <c r="R21" s="157"/>
      <c r="S21" s="157"/>
      <c r="T21" s="157"/>
      <c r="U21" s="157"/>
      <c r="V21" s="157"/>
      <c r="W21" s="157"/>
      <c r="X21" s="157"/>
      <c r="Y21" s="157"/>
      <c r="Z21" s="157"/>
      <c r="AA21" s="157"/>
      <c r="AB21" s="157"/>
      <c r="AC21" s="157"/>
      <c r="AD21" s="157"/>
      <c r="AE21" s="139"/>
      <c r="AF21" s="157"/>
      <c r="AG21" s="139"/>
      <c r="AH21" s="184" t="s">
        <v>36</v>
      </c>
      <c r="AI21" s="159"/>
      <c r="AJ21" s="13"/>
      <c r="AK21" s="20"/>
      <c r="AL21" s="27"/>
    </row>
    <row r="22" spans="1:83" s="30" customFormat="1" ht="18.75" customHeight="1">
      <c r="A22" s="136">
        <v>2</v>
      </c>
      <c r="B22" s="185" t="s">
        <v>224</v>
      </c>
      <c r="C22" s="180">
        <f t="shared" si="4"/>
        <v>12.2</v>
      </c>
      <c r="D22" s="167">
        <f t="shared" ref="D22:AG22" si="6">SUM(D23:D23)</f>
        <v>0</v>
      </c>
      <c r="E22" s="167">
        <f t="shared" si="6"/>
        <v>0</v>
      </c>
      <c r="F22" s="167">
        <f t="shared" si="6"/>
        <v>0</v>
      </c>
      <c r="G22" s="167">
        <f t="shared" si="6"/>
        <v>0</v>
      </c>
      <c r="H22" s="167">
        <f t="shared" si="6"/>
        <v>5.0999999999999996</v>
      </c>
      <c r="I22" s="167">
        <f t="shared" si="6"/>
        <v>0</v>
      </c>
      <c r="J22" s="167">
        <f t="shared" si="6"/>
        <v>0</v>
      </c>
      <c r="K22" s="167">
        <f t="shared" si="6"/>
        <v>0</v>
      </c>
      <c r="L22" s="167">
        <f t="shared" si="6"/>
        <v>0</v>
      </c>
      <c r="M22" s="167">
        <f t="shared" si="6"/>
        <v>0</v>
      </c>
      <c r="N22" s="167">
        <f t="shared" si="6"/>
        <v>0</v>
      </c>
      <c r="O22" s="167">
        <f t="shared" si="6"/>
        <v>0</v>
      </c>
      <c r="P22" s="167">
        <f t="shared" si="6"/>
        <v>0</v>
      </c>
      <c r="Q22" s="167">
        <f t="shared" si="6"/>
        <v>0</v>
      </c>
      <c r="R22" s="167">
        <f t="shared" si="6"/>
        <v>0</v>
      </c>
      <c r="S22" s="167">
        <f t="shared" si="6"/>
        <v>0</v>
      </c>
      <c r="T22" s="167">
        <f t="shared" si="6"/>
        <v>0</v>
      </c>
      <c r="U22" s="167">
        <f t="shared" si="6"/>
        <v>0</v>
      </c>
      <c r="V22" s="167">
        <f t="shared" si="6"/>
        <v>0</v>
      </c>
      <c r="W22" s="167">
        <f t="shared" si="6"/>
        <v>0</v>
      </c>
      <c r="X22" s="167">
        <f t="shared" si="6"/>
        <v>0</v>
      </c>
      <c r="Y22" s="167">
        <f t="shared" si="6"/>
        <v>0</v>
      </c>
      <c r="Z22" s="167">
        <f t="shared" si="6"/>
        <v>0</v>
      </c>
      <c r="AA22" s="167">
        <f t="shared" si="6"/>
        <v>0</v>
      </c>
      <c r="AB22" s="167">
        <f t="shared" si="6"/>
        <v>0</v>
      </c>
      <c r="AC22" s="167">
        <f t="shared" si="6"/>
        <v>0</v>
      </c>
      <c r="AD22" s="167">
        <f t="shared" si="6"/>
        <v>0</v>
      </c>
      <c r="AE22" s="167">
        <f t="shared" si="6"/>
        <v>0</v>
      </c>
      <c r="AF22" s="167">
        <f t="shared" si="6"/>
        <v>0</v>
      </c>
      <c r="AG22" s="167">
        <f t="shared" si="6"/>
        <v>7.1</v>
      </c>
      <c r="AH22" s="168"/>
      <c r="AI22" s="146"/>
      <c r="AJ22" s="169"/>
      <c r="AK22" s="150"/>
      <c r="AL22" s="28"/>
    </row>
    <row r="23" spans="1:83" s="15" customFormat="1" ht="39" customHeight="1">
      <c r="A23" s="151" t="s">
        <v>130</v>
      </c>
      <c r="B23" s="186" t="s">
        <v>560</v>
      </c>
      <c r="C23" s="153">
        <f t="shared" si="4"/>
        <v>12.2</v>
      </c>
      <c r="D23" s="154"/>
      <c r="E23" s="154"/>
      <c r="F23" s="155"/>
      <c r="G23" s="156"/>
      <c r="H23" s="142">
        <v>5.0999999999999996</v>
      </c>
      <c r="I23" s="156"/>
      <c r="J23" s="157"/>
      <c r="K23" s="157"/>
      <c r="L23" s="144">
        <f t="shared" si="0"/>
        <v>0</v>
      </c>
      <c r="M23" s="157"/>
      <c r="N23" s="157"/>
      <c r="O23" s="157"/>
      <c r="P23" s="157"/>
      <c r="Q23" s="157"/>
      <c r="R23" s="157"/>
      <c r="S23" s="157"/>
      <c r="T23" s="157"/>
      <c r="U23" s="157"/>
      <c r="V23" s="157"/>
      <c r="W23" s="157"/>
      <c r="X23" s="157"/>
      <c r="Y23" s="157"/>
      <c r="Z23" s="157"/>
      <c r="AA23" s="157"/>
      <c r="AB23" s="157"/>
      <c r="AC23" s="157"/>
      <c r="AD23" s="157"/>
      <c r="AE23" s="139"/>
      <c r="AF23" s="157"/>
      <c r="AG23" s="187">
        <v>7.1</v>
      </c>
      <c r="AH23" s="272" t="s">
        <v>341</v>
      </c>
      <c r="AI23" s="159"/>
      <c r="AJ23" s="13"/>
      <c r="AK23" s="20"/>
      <c r="AL23" s="27"/>
    </row>
    <row r="24" spans="1:83" s="4" customFormat="1" ht="18.75" customHeight="1">
      <c r="A24" s="147" t="s">
        <v>132</v>
      </c>
      <c r="B24" s="148" t="s">
        <v>105</v>
      </c>
      <c r="C24" s="161"/>
      <c r="D24" s="154"/>
      <c r="E24" s="154"/>
      <c r="F24" s="155"/>
      <c r="G24" s="156"/>
      <c r="H24" s="142"/>
      <c r="I24" s="156"/>
      <c r="J24" s="157"/>
      <c r="K24" s="157"/>
      <c r="L24" s="144">
        <f t="shared" si="0"/>
        <v>0</v>
      </c>
      <c r="M24" s="157"/>
      <c r="N24" s="157"/>
      <c r="O24" s="157"/>
      <c r="P24" s="157"/>
      <c r="Q24" s="157"/>
      <c r="R24" s="157"/>
      <c r="S24" s="157"/>
      <c r="T24" s="157"/>
      <c r="U24" s="157"/>
      <c r="V24" s="157"/>
      <c r="W24" s="157"/>
      <c r="X24" s="157"/>
      <c r="Y24" s="157"/>
      <c r="Z24" s="157"/>
      <c r="AA24" s="157"/>
      <c r="AB24" s="157"/>
      <c r="AC24" s="157"/>
      <c r="AD24" s="157"/>
      <c r="AE24" s="139"/>
      <c r="AF24" s="157"/>
      <c r="AG24" s="139"/>
      <c r="AH24" s="158"/>
      <c r="AI24" s="159"/>
      <c r="AJ24" s="13"/>
      <c r="AK24" s="20"/>
      <c r="AL24" s="27"/>
    </row>
    <row r="25" spans="1:83" s="4" customFormat="1" ht="18.75" customHeight="1">
      <c r="A25" s="188" t="s">
        <v>133</v>
      </c>
      <c r="B25" s="179" t="s">
        <v>107</v>
      </c>
      <c r="C25" s="161"/>
      <c r="D25" s="154"/>
      <c r="E25" s="154"/>
      <c r="F25" s="155"/>
      <c r="G25" s="156"/>
      <c r="H25" s="142"/>
      <c r="I25" s="156"/>
      <c r="J25" s="157"/>
      <c r="K25" s="157"/>
      <c r="L25" s="144">
        <f t="shared" si="0"/>
        <v>0</v>
      </c>
      <c r="M25" s="157"/>
      <c r="N25" s="157"/>
      <c r="O25" s="157"/>
      <c r="P25" s="157"/>
      <c r="Q25" s="157"/>
      <c r="R25" s="157"/>
      <c r="S25" s="157"/>
      <c r="T25" s="157"/>
      <c r="U25" s="157"/>
      <c r="V25" s="157"/>
      <c r="W25" s="157"/>
      <c r="X25" s="157"/>
      <c r="Y25" s="157"/>
      <c r="Z25" s="157"/>
      <c r="AA25" s="157"/>
      <c r="AB25" s="157"/>
      <c r="AC25" s="157"/>
      <c r="AD25" s="157"/>
      <c r="AE25" s="139"/>
      <c r="AF25" s="157"/>
      <c r="AG25" s="139"/>
      <c r="AH25" s="158"/>
      <c r="AI25" s="159"/>
      <c r="AJ25" s="13"/>
      <c r="AK25" s="20"/>
      <c r="AL25" s="27"/>
    </row>
    <row r="26" spans="1:83" s="30" customFormat="1" ht="18.75" customHeight="1">
      <c r="A26" s="170">
        <v>1</v>
      </c>
      <c r="B26" s="171" t="s">
        <v>188</v>
      </c>
      <c r="C26" s="189">
        <f>C27+C41+C44+C47+C49+C56+C60</f>
        <v>114.18</v>
      </c>
      <c r="D26" s="189">
        <f>D27+D41+D44+D47+D49+D56+D60</f>
        <v>2.75</v>
      </c>
      <c r="E26" s="189">
        <f t="shared" ref="E26:AG26" si="7">E27+E41+E44+E47+E49+E56+E60</f>
        <v>28.99</v>
      </c>
      <c r="F26" s="189">
        <f t="shared" si="7"/>
        <v>22.230000000000004</v>
      </c>
      <c r="G26" s="189">
        <f t="shared" si="7"/>
        <v>0</v>
      </c>
      <c r="H26" s="189">
        <f t="shared" si="7"/>
        <v>41.220000000000013</v>
      </c>
      <c r="I26" s="189">
        <f t="shared" si="7"/>
        <v>0</v>
      </c>
      <c r="J26" s="189">
        <f t="shared" si="7"/>
        <v>0.45</v>
      </c>
      <c r="K26" s="189">
        <f t="shared" si="7"/>
        <v>0</v>
      </c>
      <c r="L26" s="189">
        <f t="shared" si="7"/>
        <v>0.2</v>
      </c>
      <c r="M26" s="189">
        <f t="shared" si="7"/>
        <v>0</v>
      </c>
      <c r="N26" s="189">
        <f t="shared" si="7"/>
        <v>0</v>
      </c>
      <c r="O26" s="189">
        <f t="shared" si="7"/>
        <v>0</v>
      </c>
      <c r="P26" s="189">
        <f t="shared" si="7"/>
        <v>0</v>
      </c>
      <c r="Q26" s="189">
        <f t="shared" si="7"/>
        <v>0</v>
      </c>
      <c r="R26" s="189">
        <f t="shared" si="7"/>
        <v>0.13</v>
      </c>
      <c r="S26" s="189">
        <f t="shared" si="7"/>
        <v>0</v>
      </c>
      <c r="T26" s="189">
        <f t="shared" si="7"/>
        <v>7.0000000000000007E-2</v>
      </c>
      <c r="U26" s="189">
        <f t="shared" si="7"/>
        <v>0</v>
      </c>
      <c r="V26" s="189">
        <f t="shared" si="7"/>
        <v>0</v>
      </c>
      <c r="W26" s="189">
        <f t="shared" si="7"/>
        <v>0</v>
      </c>
      <c r="X26" s="189">
        <f t="shared" si="7"/>
        <v>0.52</v>
      </c>
      <c r="Y26" s="189">
        <f t="shared" si="7"/>
        <v>0</v>
      </c>
      <c r="Z26" s="189">
        <f t="shared" si="7"/>
        <v>0</v>
      </c>
      <c r="AA26" s="189">
        <f t="shared" si="7"/>
        <v>0</v>
      </c>
      <c r="AB26" s="189">
        <f t="shared" si="7"/>
        <v>0.16</v>
      </c>
      <c r="AC26" s="189">
        <f t="shared" si="7"/>
        <v>0.13</v>
      </c>
      <c r="AD26" s="189">
        <f t="shared" si="7"/>
        <v>0</v>
      </c>
      <c r="AE26" s="189">
        <f t="shared" si="7"/>
        <v>0.7</v>
      </c>
      <c r="AF26" s="189">
        <f t="shared" si="7"/>
        <v>0</v>
      </c>
      <c r="AG26" s="189">
        <f t="shared" si="7"/>
        <v>16.830000000000002</v>
      </c>
      <c r="AH26" s="172"/>
      <c r="AI26" s="190"/>
      <c r="AJ26" s="173"/>
      <c r="AK26" s="150"/>
      <c r="AL26" s="28"/>
    </row>
    <row r="27" spans="1:83" s="87" customFormat="1" ht="18.75" customHeight="1">
      <c r="A27" s="191" t="s">
        <v>129</v>
      </c>
      <c r="B27" s="179" t="s">
        <v>53</v>
      </c>
      <c r="C27" s="180">
        <f t="shared" ref="C27:C47" si="8">SUM(D27:L27)+SUM(X27:AG27)</f>
        <v>105.17</v>
      </c>
      <c r="D27" s="144">
        <f>SUM(D28:D40)</f>
        <v>1.3</v>
      </c>
      <c r="E27" s="144">
        <f t="shared" ref="E27:AG27" si="9">SUM(E28:E40)</f>
        <v>24.849999999999998</v>
      </c>
      <c r="F27" s="144">
        <f t="shared" si="9"/>
        <v>21.090000000000003</v>
      </c>
      <c r="G27" s="144">
        <f t="shared" si="9"/>
        <v>0</v>
      </c>
      <c r="H27" s="144">
        <f t="shared" si="9"/>
        <v>40.38000000000001</v>
      </c>
      <c r="I27" s="144">
        <f t="shared" si="9"/>
        <v>0</v>
      </c>
      <c r="J27" s="144">
        <f t="shared" si="9"/>
        <v>0</v>
      </c>
      <c r="K27" s="144">
        <f t="shared" si="9"/>
        <v>0</v>
      </c>
      <c r="L27" s="144">
        <f t="shared" si="9"/>
        <v>0</v>
      </c>
      <c r="M27" s="144">
        <f t="shared" si="9"/>
        <v>0</v>
      </c>
      <c r="N27" s="144">
        <f t="shared" si="9"/>
        <v>0</v>
      </c>
      <c r="O27" s="144">
        <f t="shared" si="9"/>
        <v>0</v>
      </c>
      <c r="P27" s="144">
        <f t="shared" si="9"/>
        <v>0</v>
      </c>
      <c r="Q27" s="144">
        <f t="shared" si="9"/>
        <v>0</v>
      </c>
      <c r="R27" s="144">
        <f t="shared" si="9"/>
        <v>0</v>
      </c>
      <c r="S27" s="144">
        <f t="shared" si="9"/>
        <v>0</v>
      </c>
      <c r="T27" s="144">
        <f t="shared" si="9"/>
        <v>0</v>
      </c>
      <c r="U27" s="144">
        <f t="shared" si="9"/>
        <v>0</v>
      </c>
      <c r="V27" s="144">
        <f t="shared" si="9"/>
        <v>0</v>
      </c>
      <c r="W27" s="144">
        <f t="shared" si="9"/>
        <v>0</v>
      </c>
      <c r="X27" s="144">
        <f t="shared" si="9"/>
        <v>0.52</v>
      </c>
      <c r="Y27" s="144">
        <f t="shared" si="9"/>
        <v>0</v>
      </c>
      <c r="Z27" s="144">
        <f t="shared" si="9"/>
        <v>0</v>
      </c>
      <c r="AA27" s="144">
        <f t="shared" si="9"/>
        <v>0</v>
      </c>
      <c r="AB27" s="144">
        <f t="shared" si="9"/>
        <v>0</v>
      </c>
      <c r="AC27" s="144">
        <f t="shared" si="9"/>
        <v>0</v>
      </c>
      <c r="AD27" s="144">
        <f t="shared" si="9"/>
        <v>0</v>
      </c>
      <c r="AE27" s="144">
        <f t="shared" si="9"/>
        <v>0.7</v>
      </c>
      <c r="AF27" s="144">
        <f t="shared" si="9"/>
        <v>0</v>
      </c>
      <c r="AG27" s="144">
        <f t="shared" si="9"/>
        <v>16.330000000000002</v>
      </c>
      <c r="AH27" s="192"/>
      <c r="AI27" s="193"/>
      <c r="AJ27" s="194"/>
      <c r="AK27" s="195"/>
      <c r="AL27" s="95"/>
      <c r="AM27" s="32"/>
      <c r="AN27" s="32"/>
      <c r="AO27" s="32"/>
      <c r="AP27" s="32"/>
      <c r="AQ27" s="32"/>
      <c r="AR27" s="32"/>
      <c r="AS27" s="32"/>
      <c r="AT27" s="32"/>
      <c r="AU27" s="32"/>
      <c r="AV27" s="32"/>
      <c r="AW27" s="32"/>
      <c r="AX27" s="32"/>
      <c r="AY27" s="32"/>
      <c r="AZ27" s="32"/>
      <c r="BA27" s="32"/>
      <c r="BB27" s="32"/>
      <c r="BC27" s="32"/>
      <c r="BD27" s="32"/>
      <c r="BE27" s="32"/>
      <c r="BF27" s="32"/>
      <c r="BG27" s="32"/>
      <c r="BH27" s="32"/>
      <c r="BI27" s="32"/>
      <c r="BJ27" s="32"/>
      <c r="BK27" s="32"/>
      <c r="BL27" s="32"/>
      <c r="BM27" s="32"/>
      <c r="BN27" s="32"/>
      <c r="BO27" s="32"/>
      <c r="BP27" s="32"/>
      <c r="BQ27" s="32"/>
      <c r="BR27" s="32"/>
      <c r="BS27" s="32"/>
      <c r="BT27" s="32"/>
      <c r="BU27" s="32"/>
      <c r="BV27" s="32"/>
      <c r="BW27" s="32"/>
      <c r="BX27" s="32"/>
      <c r="BY27" s="32"/>
      <c r="BZ27" s="32"/>
      <c r="CA27" s="32"/>
      <c r="CB27" s="32"/>
      <c r="CC27" s="32"/>
      <c r="CD27" s="32"/>
      <c r="CE27" s="32"/>
    </row>
    <row r="28" spans="1:83" s="108" customFormat="1" ht="99" customHeight="1">
      <c r="A28" s="174" t="s">
        <v>270</v>
      </c>
      <c r="B28" s="186" t="s">
        <v>542</v>
      </c>
      <c r="C28" s="153">
        <f t="shared" si="8"/>
        <v>18.93</v>
      </c>
      <c r="D28" s="196"/>
      <c r="E28" s="197">
        <v>5.76</v>
      </c>
      <c r="F28" s="181">
        <v>5.24</v>
      </c>
      <c r="G28" s="161"/>
      <c r="H28" s="175">
        <v>6.98</v>
      </c>
      <c r="I28" s="161"/>
      <c r="J28" s="181"/>
      <c r="K28" s="181"/>
      <c r="L28" s="144">
        <f t="shared" si="0"/>
        <v>0</v>
      </c>
      <c r="M28" s="181"/>
      <c r="N28" s="181"/>
      <c r="O28" s="181"/>
      <c r="P28" s="181"/>
      <c r="Q28" s="181"/>
      <c r="R28" s="181"/>
      <c r="S28" s="181"/>
      <c r="T28" s="181"/>
      <c r="U28" s="181"/>
      <c r="V28" s="181"/>
      <c r="W28" s="181"/>
      <c r="X28" s="181">
        <v>0.42</v>
      </c>
      <c r="Y28" s="181"/>
      <c r="Z28" s="181"/>
      <c r="AA28" s="181"/>
      <c r="AB28" s="181"/>
      <c r="AC28" s="181"/>
      <c r="AD28" s="181"/>
      <c r="AE28" s="196"/>
      <c r="AF28" s="181"/>
      <c r="AG28" s="196">
        <v>0.53</v>
      </c>
      <c r="AH28" s="176" t="s">
        <v>538</v>
      </c>
      <c r="AI28" s="198"/>
      <c r="AJ28" s="11" t="s">
        <v>8</v>
      </c>
      <c r="AK28" s="38"/>
      <c r="AL28" s="89"/>
    </row>
    <row r="29" spans="1:83" s="89" customFormat="1" ht="40.5" customHeight="1">
      <c r="A29" s="174" t="s">
        <v>271</v>
      </c>
      <c r="B29" s="186" t="s">
        <v>353</v>
      </c>
      <c r="C29" s="153">
        <f t="shared" ref="C29" si="10">SUM(D29:L29)+SUM(X29:AG29)</f>
        <v>0.3</v>
      </c>
      <c r="D29" s="196">
        <v>0.3</v>
      </c>
      <c r="E29" s="197"/>
      <c r="F29" s="181"/>
      <c r="G29" s="161"/>
      <c r="H29" s="175"/>
      <c r="I29" s="161"/>
      <c r="J29" s="181"/>
      <c r="K29" s="181"/>
      <c r="L29" s="144">
        <f t="shared" si="0"/>
        <v>0</v>
      </c>
      <c r="M29" s="181"/>
      <c r="N29" s="181"/>
      <c r="O29" s="181"/>
      <c r="P29" s="181"/>
      <c r="Q29" s="181"/>
      <c r="R29" s="181"/>
      <c r="S29" s="181"/>
      <c r="T29" s="181"/>
      <c r="U29" s="181"/>
      <c r="V29" s="181"/>
      <c r="W29" s="181"/>
      <c r="X29" s="181"/>
      <c r="Y29" s="181"/>
      <c r="Z29" s="181"/>
      <c r="AA29" s="181"/>
      <c r="AB29" s="181"/>
      <c r="AC29" s="181"/>
      <c r="AD29" s="181"/>
      <c r="AE29" s="196"/>
      <c r="AF29" s="181"/>
      <c r="AG29" s="196"/>
      <c r="AH29" s="176" t="s">
        <v>313</v>
      </c>
      <c r="AI29" s="198"/>
      <c r="AJ29" s="11"/>
      <c r="AK29" s="38"/>
    </row>
    <row r="30" spans="1:83" s="89" customFormat="1" ht="40.15" customHeight="1">
      <c r="A30" s="174" t="s">
        <v>272</v>
      </c>
      <c r="B30" s="199" t="s">
        <v>214</v>
      </c>
      <c r="C30" s="153">
        <f t="shared" si="8"/>
        <v>1.9000000000000001</v>
      </c>
      <c r="D30" s="196"/>
      <c r="E30" s="196"/>
      <c r="F30" s="181">
        <v>0.6</v>
      </c>
      <c r="G30" s="161"/>
      <c r="H30" s="175">
        <v>1</v>
      </c>
      <c r="I30" s="161"/>
      <c r="J30" s="181"/>
      <c r="K30" s="181"/>
      <c r="L30" s="144">
        <f t="shared" si="0"/>
        <v>0</v>
      </c>
      <c r="M30" s="181"/>
      <c r="N30" s="181"/>
      <c r="O30" s="181"/>
      <c r="P30" s="181"/>
      <c r="Q30" s="181"/>
      <c r="R30" s="181"/>
      <c r="S30" s="181"/>
      <c r="T30" s="181"/>
      <c r="U30" s="181"/>
      <c r="V30" s="181"/>
      <c r="W30" s="181"/>
      <c r="X30" s="181"/>
      <c r="Y30" s="181"/>
      <c r="Z30" s="181"/>
      <c r="AA30" s="181"/>
      <c r="AB30" s="181"/>
      <c r="AC30" s="181"/>
      <c r="AD30" s="181"/>
      <c r="AE30" s="196"/>
      <c r="AF30" s="181"/>
      <c r="AG30" s="196">
        <v>0.3</v>
      </c>
      <c r="AH30" s="176" t="s">
        <v>537</v>
      </c>
      <c r="AI30" s="200"/>
      <c r="AJ30" s="10" t="s">
        <v>8</v>
      </c>
      <c r="AK30" s="38"/>
    </row>
    <row r="31" spans="1:83" s="15" customFormat="1" ht="18.75" customHeight="1">
      <c r="A31" s="174" t="s">
        <v>273</v>
      </c>
      <c r="B31" s="199" t="s">
        <v>363</v>
      </c>
      <c r="C31" s="153">
        <f t="shared" si="8"/>
        <v>6</v>
      </c>
      <c r="D31" s="139"/>
      <c r="E31" s="139">
        <v>0.5</v>
      </c>
      <c r="F31" s="140">
        <v>0.5</v>
      </c>
      <c r="G31" s="156"/>
      <c r="H31" s="142">
        <v>4</v>
      </c>
      <c r="I31" s="156"/>
      <c r="J31" s="157"/>
      <c r="K31" s="157"/>
      <c r="L31" s="144">
        <f t="shared" si="0"/>
        <v>0</v>
      </c>
      <c r="M31" s="157"/>
      <c r="N31" s="157"/>
      <c r="O31" s="157"/>
      <c r="P31" s="157"/>
      <c r="Q31" s="157"/>
      <c r="R31" s="157"/>
      <c r="S31" s="157"/>
      <c r="T31" s="157"/>
      <c r="U31" s="157"/>
      <c r="V31" s="157"/>
      <c r="W31" s="157"/>
      <c r="X31" s="157"/>
      <c r="Y31" s="157"/>
      <c r="Z31" s="157"/>
      <c r="AA31" s="157"/>
      <c r="AB31" s="157"/>
      <c r="AC31" s="157"/>
      <c r="AD31" s="157"/>
      <c r="AE31" s="139"/>
      <c r="AF31" s="157"/>
      <c r="AG31" s="201">
        <v>1</v>
      </c>
      <c r="AH31" s="164" t="s">
        <v>38</v>
      </c>
      <c r="AI31" s="198"/>
      <c r="AJ31" s="10" t="s">
        <v>8</v>
      </c>
      <c r="AK31" s="20"/>
      <c r="AL31" s="27"/>
    </row>
    <row r="32" spans="1:83" s="27" customFormat="1" ht="24" customHeight="1">
      <c r="A32" s="174" t="s">
        <v>274</v>
      </c>
      <c r="B32" s="186" t="s">
        <v>323</v>
      </c>
      <c r="C32" s="153">
        <f t="shared" si="8"/>
        <v>7</v>
      </c>
      <c r="D32" s="139"/>
      <c r="E32" s="139"/>
      <c r="F32" s="140"/>
      <c r="G32" s="156"/>
      <c r="H32" s="142">
        <v>6</v>
      </c>
      <c r="I32" s="156"/>
      <c r="J32" s="157"/>
      <c r="K32" s="157"/>
      <c r="L32" s="144">
        <f t="shared" si="0"/>
        <v>0</v>
      </c>
      <c r="M32" s="157"/>
      <c r="N32" s="157"/>
      <c r="O32" s="157"/>
      <c r="P32" s="157"/>
      <c r="Q32" s="157"/>
      <c r="R32" s="157"/>
      <c r="S32" s="157"/>
      <c r="T32" s="157"/>
      <c r="U32" s="157"/>
      <c r="V32" s="157"/>
      <c r="W32" s="157"/>
      <c r="X32" s="157">
        <v>0.1</v>
      </c>
      <c r="Y32" s="157"/>
      <c r="Z32" s="157"/>
      <c r="AA32" s="157"/>
      <c r="AB32" s="157"/>
      <c r="AC32" s="157"/>
      <c r="AD32" s="157"/>
      <c r="AE32" s="139"/>
      <c r="AF32" s="157"/>
      <c r="AG32" s="196">
        <v>0.9</v>
      </c>
      <c r="AH32" s="202" t="s">
        <v>209</v>
      </c>
      <c r="AI32" s="198"/>
      <c r="AJ32" s="10" t="s">
        <v>8</v>
      </c>
      <c r="AK32" s="20"/>
    </row>
    <row r="33" spans="1:83" s="27" customFormat="1" ht="39.75" customHeight="1">
      <c r="A33" s="174" t="s">
        <v>373</v>
      </c>
      <c r="B33" s="199" t="s">
        <v>559</v>
      </c>
      <c r="C33" s="153">
        <f t="shared" si="8"/>
        <v>33</v>
      </c>
      <c r="D33" s="139"/>
      <c r="E33" s="203">
        <v>5</v>
      </c>
      <c r="F33" s="204">
        <v>5</v>
      </c>
      <c r="G33" s="156"/>
      <c r="H33" s="154">
        <v>15</v>
      </c>
      <c r="I33" s="183"/>
      <c r="J33" s="157"/>
      <c r="K33" s="157"/>
      <c r="L33" s="144">
        <f t="shared" si="0"/>
        <v>0</v>
      </c>
      <c r="M33" s="157"/>
      <c r="N33" s="157"/>
      <c r="O33" s="157"/>
      <c r="P33" s="157"/>
      <c r="Q33" s="157"/>
      <c r="R33" s="157"/>
      <c r="S33" s="157"/>
      <c r="T33" s="157"/>
      <c r="U33" s="157"/>
      <c r="V33" s="157"/>
      <c r="W33" s="157"/>
      <c r="X33" s="157"/>
      <c r="Y33" s="157"/>
      <c r="Z33" s="157"/>
      <c r="AA33" s="157"/>
      <c r="AB33" s="157"/>
      <c r="AC33" s="157"/>
      <c r="AD33" s="157"/>
      <c r="AE33" s="139"/>
      <c r="AF33" s="157"/>
      <c r="AG33" s="203">
        <v>8</v>
      </c>
      <c r="AH33" s="164" t="s">
        <v>34</v>
      </c>
      <c r="AI33" s="198"/>
      <c r="AJ33" s="10" t="s">
        <v>8</v>
      </c>
      <c r="AK33" s="20"/>
    </row>
    <row r="34" spans="1:83" s="15" customFormat="1" ht="35.25" customHeight="1">
      <c r="A34" s="174" t="s">
        <v>275</v>
      </c>
      <c r="B34" s="199" t="s">
        <v>364</v>
      </c>
      <c r="C34" s="153">
        <f t="shared" si="8"/>
        <v>0.14000000000000001</v>
      </c>
      <c r="D34" s="139"/>
      <c r="E34" s="139">
        <v>0.14000000000000001</v>
      </c>
      <c r="F34" s="140"/>
      <c r="G34" s="156"/>
      <c r="H34" s="142"/>
      <c r="I34" s="156"/>
      <c r="J34" s="157"/>
      <c r="K34" s="157"/>
      <c r="L34" s="144">
        <f t="shared" si="0"/>
        <v>0</v>
      </c>
      <c r="M34" s="157"/>
      <c r="N34" s="157"/>
      <c r="O34" s="157"/>
      <c r="P34" s="157"/>
      <c r="Q34" s="157"/>
      <c r="R34" s="157"/>
      <c r="S34" s="157"/>
      <c r="T34" s="157"/>
      <c r="U34" s="157"/>
      <c r="V34" s="157"/>
      <c r="W34" s="157"/>
      <c r="X34" s="157"/>
      <c r="Y34" s="157"/>
      <c r="Z34" s="157"/>
      <c r="AA34" s="157"/>
      <c r="AB34" s="157"/>
      <c r="AC34" s="157"/>
      <c r="AD34" s="157"/>
      <c r="AE34" s="139"/>
      <c r="AF34" s="157"/>
      <c r="AG34" s="139"/>
      <c r="AH34" s="164" t="s">
        <v>38</v>
      </c>
      <c r="AI34" s="198"/>
      <c r="AJ34" s="10" t="s">
        <v>8</v>
      </c>
      <c r="AK34" s="20"/>
      <c r="AL34" s="27"/>
    </row>
    <row r="35" spans="1:83" s="27" customFormat="1" ht="42.75" customHeight="1">
      <c r="A35" s="174" t="s">
        <v>374</v>
      </c>
      <c r="B35" s="186" t="s">
        <v>354</v>
      </c>
      <c r="C35" s="153">
        <f t="shared" si="8"/>
        <v>5.7</v>
      </c>
      <c r="D35" s="139"/>
      <c r="E35" s="205">
        <v>1.6</v>
      </c>
      <c r="F35" s="140">
        <v>1.4</v>
      </c>
      <c r="G35" s="156"/>
      <c r="H35" s="142">
        <v>1.7</v>
      </c>
      <c r="I35" s="156"/>
      <c r="J35" s="157"/>
      <c r="K35" s="157"/>
      <c r="L35" s="144">
        <f t="shared" si="0"/>
        <v>0</v>
      </c>
      <c r="M35" s="157"/>
      <c r="N35" s="157"/>
      <c r="O35" s="157"/>
      <c r="P35" s="157"/>
      <c r="Q35" s="157"/>
      <c r="R35" s="157"/>
      <c r="S35" s="157"/>
      <c r="T35" s="157"/>
      <c r="U35" s="157"/>
      <c r="V35" s="157"/>
      <c r="W35" s="157"/>
      <c r="X35" s="157"/>
      <c r="Y35" s="157"/>
      <c r="Z35" s="157"/>
      <c r="AA35" s="157"/>
      <c r="AB35" s="157"/>
      <c r="AC35" s="157"/>
      <c r="AD35" s="157"/>
      <c r="AE35" s="139">
        <v>0.1</v>
      </c>
      <c r="AF35" s="157"/>
      <c r="AG35" s="196">
        <v>0.9</v>
      </c>
      <c r="AH35" s="182" t="s">
        <v>197</v>
      </c>
      <c r="AI35" s="206"/>
      <c r="AJ35" s="10"/>
      <c r="AK35" s="20"/>
    </row>
    <row r="36" spans="1:83" s="27" customFormat="1" ht="39.75" customHeight="1">
      <c r="A36" s="174" t="s">
        <v>276</v>
      </c>
      <c r="B36" s="199" t="s">
        <v>355</v>
      </c>
      <c r="C36" s="153">
        <f t="shared" si="8"/>
        <v>17.5</v>
      </c>
      <c r="D36" s="139"/>
      <c r="E36" s="139">
        <v>6.7</v>
      </c>
      <c r="F36" s="153">
        <v>4.5</v>
      </c>
      <c r="G36" s="156"/>
      <c r="H36" s="142">
        <v>3</v>
      </c>
      <c r="I36" s="156"/>
      <c r="J36" s="157"/>
      <c r="K36" s="157"/>
      <c r="L36" s="144">
        <f t="shared" si="0"/>
        <v>0</v>
      </c>
      <c r="M36" s="157"/>
      <c r="N36" s="157"/>
      <c r="O36" s="157"/>
      <c r="P36" s="157"/>
      <c r="Q36" s="157"/>
      <c r="R36" s="157"/>
      <c r="S36" s="157"/>
      <c r="T36" s="157"/>
      <c r="U36" s="157"/>
      <c r="V36" s="157"/>
      <c r="W36" s="157"/>
      <c r="X36" s="157"/>
      <c r="Y36" s="157"/>
      <c r="Z36" s="157"/>
      <c r="AA36" s="157"/>
      <c r="AB36" s="157"/>
      <c r="AC36" s="157"/>
      <c r="AD36" s="157"/>
      <c r="AE36" s="139">
        <v>0.6</v>
      </c>
      <c r="AF36" s="157"/>
      <c r="AG36" s="196">
        <v>2.7</v>
      </c>
      <c r="AH36" s="182" t="s">
        <v>197</v>
      </c>
      <c r="AI36" s="206"/>
      <c r="AJ36" s="10"/>
      <c r="AK36" s="20"/>
    </row>
    <row r="37" spans="1:83" s="15" customFormat="1" ht="26.45" customHeight="1">
      <c r="A37" s="174" t="s">
        <v>375</v>
      </c>
      <c r="B37" s="199" t="s">
        <v>250</v>
      </c>
      <c r="C37" s="153">
        <f t="shared" si="8"/>
        <v>2</v>
      </c>
      <c r="D37" s="139"/>
      <c r="E37" s="139">
        <v>1.1499999999999999</v>
      </c>
      <c r="F37" s="153">
        <v>0.85</v>
      </c>
      <c r="G37" s="156"/>
      <c r="H37" s="142"/>
      <c r="I37" s="156"/>
      <c r="J37" s="157"/>
      <c r="K37" s="157"/>
      <c r="L37" s="144">
        <f t="shared" si="0"/>
        <v>0</v>
      </c>
      <c r="M37" s="157"/>
      <c r="N37" s="157"/>
      <c r="O37" s="157"/>
      <c r="P37" s="157"/>
      <c r="Q37" s="157"/>
      <c r="R37" s="157"/>
      <c r="S37" s="157"/>
      <c r="T37" s="157"/>
      <c r="U37" s="157"/>
      <c r="V37" s="157"/>
      <c r="W37" s="157"/>
      <c r="X37" s="157"/>
      <c r="Y37" s="157"/>
      <c r="Z37" s="157"/>
      <c r="AA37" s="157"/>
      <c r="AB37" s="157"/>
      <c r="AC37" s="157"/>
      <c r="AD37" s="157"/>
      <c r="AE37" s="139"/>
      <c r="AF37" s="157"/>
      <c r="AG37" s="196"/>
      <c r="AH37" s="182" t="s">
        <v>541</v>
      </c>
      <c r="AI37" s="206"/>
      <c r="AJ37" s="10"/>
      <c r="AK37" s="20"/>
      <c r="AL37" s="27"/>
    </row>
    <row r="38" spans="1:83" s="89" customFormat="1" ht="42.6" customHeight="1">
      <c r="A38" s="174" t="s">
        <v>277</v>
      </c>
      <c r="B38" s="199" t="s">
        <v>327</v>
      </c>
      <c r="C38" s="153">
        <f t="shared" si="8"/>
        <v>4</v>
      </c>
      <c r="D38" s="207"/>
      <c r="E38" s="207">
        <v>1</v>
      </c>
      <c r="F38" s="208">
        <v>1</v>
      </c>
      <c r="G38" s="209"/>
      <c r="H38" s="207">
        <v>1</v>
      </c>
      <c r="I38" s="210"/>
      <c r="J38" s="210"/>
      <c r="K38" s="210"/>
      <c r="L38" s="144"/>
      <c r="M38" s="210"/>
      <c r="N38" s="210"/>
      <c r="O38" s="210"/>
      <c r="P38" s="210"/>
      <c r="Q38" s="210"/>
      <c r="R38" s="210"/>
      <c r="S38" s="210"/>
      <c r="T38" s="210"/>
      <c r="U38" s="210"/>
      <c r="V38" s="210"/>
      <c r="W38" s="210"/>
      <c r="X38" s="210"/>
      <c r="Y38" s="210"/>
      <c r="Z38" s="210"/>
      <c r="AA38" s="210"/>
      <c r="AB38" s="210"/>
      <c r="AC38" s="210"/>
      <c r="AD38" s="210"/>
      <c r="AE38" s="207"/>
      <c r="AF38" s="210"/>
      <c r="AG38" s="207">
        <v>1</v>
      </c>
      <c r="AH38" s="176" t="s">
        <v>328</v>
      </c>
      <c r="AI38" s="200"/>
      <c r="AJ38" s="11"/>
      <c r="AK38" s="38"/>
    </row>
    <row r="39" spans="1:83" s="89" customFormat="1" ht="18.75" customHeight="1">
      <c r="A39" s="174" t="s">
        <v>278</v>
      </c>
      <c r="B39" s="199" t="s">
        <v>331</v>
      </c>
      <c r="C39" s="153">
        <f t="shared" si="8"/>
        <v>0.7</v>
      </c>
      <c r="D39" s="207"/>
      <c r="E39" s="207"/>
      <c r="F39" s="208"/>
      <c r="G39" s="209"/>
      <c r="H39" s="207">
        <v>0.7</v>
      </c>
      <c r="I39" s="210"/>
      <c r="J39" s="210"/>
      <c r="K39" s="210"/>
      <c r="L39" s="144"/>
      <c r="M39" s="210"/>
      <c r="N39" s="210"/>
      <c r="O39" s="210"/>
      <c r="P39" s="210"/>
      <c r="Q39" s="210"/>
      <c r="R39" s="210"/>
      <c r="S39" s="210"/>
      <c r="T39" s="210"/>
      <c r="U39" s="210"/>
      <c r="V39" s="210"/>
      <c r="W39" s="210"/>
      <c r="X39" s="210"/>
      <c r="Y39" s="210"/>
      <c r="Z39" s="210"/>
      <c r="AA39" s="210"/>
      <c r="AB39" s="210"/>
      <c r="AC39" s="210"/>
      <c r="AD39" s="210"/>
      <c r="AE39" s="207"/>
      <c r="AF39" s="210"/>
      <c r="AG39" s="207"/>
      <c r="AH39" s="176" t="s">
        <v>547</v>
      </c>
      <c r="AI39" s="200"/>
      <c r="AJ39" s="11"/>
      <c r="AK39" s="38"/>
    </row>
    <row r="40" spans="1:83" s="108" customFormat="1" ht="18.75" customHeight="1">
      <c r="A40" s="174" t="s">
        <v>279</v>
      </c>
      <c r="B40" s="199" t="s">
        <v>372</v>
      </c>
      <c r="C40" s="153">
        <f>SUM(D40:L40)+SUM(X40:AG40)</f>
        <v>8</v>
      </c>
      <c r="D40" s="207">
        <v>1</v>
      </c>
      <c r="E40" s="207">
        <v>3</v>
      </c>
      <c r="F40" s="208">
        <v>2</v>
      </c>
      <c r="G40" s="209">
        <v>0</v>
      </c>
      <c r="H40" s="207">
        <v>1</v>
      </c>
      <c r="I40" s="210">
        <v>0</v>
      </c>
      <c r="J40" s="210">
        <v>0</v>
      </c>
      <c r="K40" s="210">
        <v>0</v>
      </c>
      <c r="L40" s="144">
        <f>SUM(M40:W40)</f>
        <v>0</v>
      </c>
      <c r="M40" s="210">
        <v>0</v>
      </c>
      <c r="N40" s="210">
        <v>0</v>
      </c>
      <c r="O40" s="210">
        <v>0</v>
      </c>
      <c r="P40" s="210">
        <v>0</v>
      </c>
      <c r="Q40" s="210">
        <v>0</v>
      </c>
      <c r="R40" s="210">
        <v>0</v>
      </c>
      <c r="S40" s="210">
        <v>0</v>
      </c>
      <c r="T40" s="210">
        <v>0</v>
      </c>
      <c r="U40" s="210">
        <v>0</v>
      </c>
      <c r="V40" s="210">
        <v>0</v>
      </c>
      <c r="W40" s="210">
        <v>0</v>
      </c>
      <c r="X40" s="210">
        <v>0</v>
      </c>
      <c r="Y40" s="210">
        <v>0</v>
      </c>
      <c r="Z40" s="210">
        <v>0</v>
      </c>
      <c r="AA40" s="210">
        <v>0</v>
      </c>
      <c r="AB40" s="210">
        <v>0</v>
      </c>
      <c r="AC40" s="210"/>
      <c r="AD40" s="210">
        <v>0</v>
      </c>
      <c r="AE40" s="207">
        <v>0</v>
      </c>
      <c r="AF40" s="210">
        <v>0</v>
      </c>
      <c r="AG40" s="207">
        <v>1</v>
      </c>
      <c r="AH40" s="176" t="s">
        <v>263</v>
      </c>
      <c r="AI40" s="200"/>
      <c r="AJ40" s="11" t="s">
        <v>8</v>
      </c>
      <c r="AK40" s="38"/>
      <c r="AL40" s="89"/>
    </row>
    <row r="41" spans="1:83" s="111" customFormat="1" ht="18.75" customHeight="1">
      <c r="A41" s="191" t="s">
        <v>145</v>
      </c>
      <c r="B41" s="179" t="s">
        <v>109</v>
      </c>
      <c r="C41" s="180">
        <f t="shared" si="8"/>
        <v>0.4</v>
      </c>
      <c r="D41" s="144">
        <f>SUM(D42:D43)</f>
        <v>0</v>
      </c>
      <c r="E41" s="144">
        <f t="shared" ref="E41:AG41" si="11">SUM(E42:E43)</f>
        <v>0.1</v>
      </c>
      <c r="F41" s="144">
        <f t="shared" si="11"/>
        <v>0.2</v>
      </c>
      <c r="G41" s="144">
        <f t="shared" si="11"/>
        <v>0</v>
      </c>
      <c r="H41" s="144">
        <f t="shared" si="11"/>
        <v>0</v>
      </c>
      <c r="I41" s="144">
        <f t="shared" si="11"/>
        <v>0</v>
      </c>
      <c r="J41" s="144">
        <f t="shared" si="11"/>
        <v>0</v>
      </c>
      <c r="K41" s="144">
        <f t="shared" si="11"/>
        <v>0</v>
      </c>
      <c r="L41" s="144">
        <f t="shared" si="11"/>
        <v>0</v>
      </c>
      <c r="M41" s="144">
        <f t="shared" si="11"/>
        <v>0</v>
      </c>
      <c r="N41" s="144">
        <f t="shared" si="11"/>
        <v>0</v>
      </c>
      <c r="O41" s="144">
        <f t="shared" si="11"/>
        <v>0</v>
      </c>
      <c r="P41" s="144">
        <f t="shared" si="11"/>
        <v>0</v>
      </c>
      <c r="Q41" s="144">
        <f t="shared" si="11"/>
        <v>0</v>
      </c>
      <c r="R41" s="144">
        <f t="shared" si="11"/>
        <v>0</v>
      </c>
      <c r="S41" s="144">
        <f t="shared" si="11"/>
        <v>0</v>
      </c>
      <c r="T41" s="144">
        <f t="shared" si="11"/>
        <v>0</v>
      </c>
      <c r="U41" s="144">
        <f t="shared" si="11"/>
        <v>0</v>
      </c>
      <c r="V41" s="144">
        <f t="shared" si="11"/>
        <v>0</v>
      </c>
      <c r="W41" s="144">
        <f t="shared" si="11"/>
        <v>0</v>
      </c>
      <c r="X41" s="144">
        <f t="shared" si="11"/>
        <v>0</v>
      </c>
      <c r="Y41" s="144">
        <f t="shared" si="11"/>
        <v>0</v>
      </c>
      <c r="Z41" s="144">
        <f t="shared" si="11"/>
        <v>0</v>
      </c>
      <c r="AA41" s="144">
        <f t="shared" si="11"/>
        <v>0</v>
      </c>
      <c r="AB41" s="144">
        <f t="shared" si="11"/>
        <v>0</v>
      </c>
      <c r="AC41" s="144">
        <f t="shared" si="11"/>
        <v>0</v>
      </c>
      <c r="AD41" s="144">
        <f t="shared" si="11"/>
        <v>0</v>
      </c>
      <c r="AE41" s="144">
        <f t="shared" si="11"/>
        <v>0</v>
      </c>
      <c r="AF41" s="144">
        <f t="shared" si="11"/>
        <v>0</v>
      </c>
      <c r="AG41" s="144">
        <f t="shared" si="11"/>
        <v>0.1</v>
      </c>
      <c r="AH41" s="192"/>
      <c r="AI41" s="193"/>
      <c r="AJ41" s="194"/>
      <c r="AK41" s="195"/>
      <c r="AL41" s="95"/>
      <c r="AM41" s="95"/>
      <c r="AN41" s="95"/>
      <c r="AO41" s="95"/>
      <c r="AP41" s="95"/>
      <c r="AQ41" s="95"/>
      <c r="AR41" s="95"/>
      <c r="AS41" s="95"/>
      <c r="AT41" s="95"/>
      <c r="AU41" s="95"/>
      <c r="AV41" s="95"/>
      <c r="AW41" s="95"/>
      <c r="AX41" s="95"/>
      <c r="AY41" s="95"/>
      <c r="AZ41" s="95"/>
      <c r="BA41" s="95"/>
      <c r="BB41" s="95"/>
      <c r="BC41" s="95"/>
      <c r="BD41" s="95"/>
      <c r="BE41" s="95"/>
      <c r="BF41" s="95"/>
      <c r="BG41" s="95"/>
      <c r="BH41" s="95"/>
      <c r="BI41" s="95"/>
      <c r="BJ41" s="95"/>
      <c r="BK41" s="95"/>
      <c r="BL41" s="95"/>
      <c r="BM41" s="95"/>
      <c r="BN41" s="95"/>
      <c r="BO41" s="95"/>
      <c r="BP41" s="95"/>
      <c r="BQ41" s="95"/>
      <c r="BR41" s="95"/>
      <c r="BS41" s="95"/>
      <c r="BT41" s="95"/>
      <c r="BU41" s="95"/>
      <c r="BV41" s="95"/>
      <c r="BW41" s="95"/>
      <c r="BX41" s="95"/>
      <c r="BY41" s="95"/>
      <c r="BZ41" s="95"/>
      <c r="CA41" s="95"/>
      <c r="CB41" s="95"/>
      <c r="CC41" s="95"/>
      <c r="CD41" s="95"/>
      <c r="CE41" s="95"/>
    </row>
    <row r="42" spans="1:83" s="112" customFormat="1" ht="56.25">
      <c r="A42" s="174" t="s">
        <v>376</v>
      </c>
      <c r="B42" s="181" t="s">
        <v>359</v>
      </c>
      <c r="C42" s="153">
        <f t="shared" si="8"/>
        <v>0.2</v>
      </c>
      <c r="D42" s="139"/>
      <c r="E42" s="139">
        <v>0.1</v>
      </c>
      <c r="F42" s="140"/>
      <c r="G42" s="156"/>
      <c r="H42" s="142"/>
      <c r="I42" s="156"/>
      <c r="J42" s="157"/>
      <c r="K42" s="157"/>
      <c r="L42" s="144">
        <f t="shared" si="0"/>
        <v>0</v>
      </c>
      <c r="M42" s="157"/>
      <c r="N42" s="157"/>
      <c r="O42" s="157"/>
      <c r="P42" s="157"/>
      <c r="Q42" s="157"/>
      <c r="R42" s="157"/>
      <c r="S42" s="157"/>
      <c r="T42" s="157"/>
      <c r="U42" s="157"/>
      <c r="V42" s="157"/>
      <c r="W42" s="157"/>
      <c r="X42" s="157"/>
      <c r="Y42" s="157"/>
      <c r="Z42" s="157"/>
      <c r="AA42" s="157"/>
      <c r="AB42" s="157"/>
      <c r="AC42" s="157"/>
      <c r="AD42" s="157"/>
      <c r="AE42" s="139"/>
      <c r="AF42" s="157"/>
      <c r="AG42" s="139">
        <v>0.1</v>
      </c>
      <c r="AH42" s="164" t="s">
        <v>55</v>
      </c>
      <c r="AI42" s="198"/>
      <c r="AJ42" s="12" t="s">
        <v>9</v>
      </c>
      <c r="AK42" s="20"/>
      <c r="AL42" s="27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  <c r="BF42" s="15"/>
      <c r="BG42" s="15"/>
      <c r="BH42" s="15"/>
      <c r="BI42" s="15"/>
      <c r="BJ42" s="15"/>
      <c r="BK42" s="15"/>
      <c r="BL42" s="15"/>
      <c r="BM42" s="15"/>
      <c r="BN42" s="15"/>
      <c r="BO42" s="15"/>
      <c r="BP42" s="15"/>
      <c r="BQ42" s="15"/>
      <c r="BR42" s="15"/>
      <c r="BS42" s="15"/>
      <c r="BT42" s="15"/>
      <c r="BU42" s="15"/>
      <c r="BV42" s="15"/>
      <c r="BW42" s="15"/>
      <c r="BX42" s="15"/>
      <c r="BY42" s="15"/>
      <c r="BZ42" s="15"/>
      <c r="CA42" s="15"/>
      <c r="CB42" s="15"/>
      <c r="CC42" s="15"/>
      <c r="CD42" s="15"/>
      <c r="CE42" s="15"/>
    </row>
    <row r="43" spans="1:83" s="90" customFormat="1" ht="18.75" customHeight="1">
      <c r="A43" s="174" t="s">
        <v>377</v>
      </c>
      <c r="B43" s="186" t="s">
        <v>332</v>
      </c>
      <c r="C43" s="153">
        <f t="shared" si="8"/>
        <v>0.2</v>
      </c>
      <c r="D43" s="154"/>
      <c r="E43" s="154"/>
      <c r="F43" s="142">
        <v>0.2</v>
      </c>
      <c r="G43" s="211"/>
      <c r="H43" s="212"/>
      <c r="I43" s="213"/>
      <c r="J43" s="213"/>
      <c r="K43" s="213"/>
      <c r="L43" s="144"/>
      <c r="M43" s="213"/>
      <c r="N43" s="213"/>
      <c r="O43" s="213"/>
      <c r="P43" s="213"/>
      <c r="Q43" s="213"/>
      <c r="R43" s="213"/>
      <c r="S43" s="213"/>
      <c r="T43" s="213"/>
      <c r="U43" s="213"/>
      <c r="V43" s="213"/>
      <c r="W43" s="213"/>
      <c r="X43" s="213"/>
      <c r="Y43" s="213"/>
      <c r="Z43" s="213"/>
      <c r="AA43" s="213"/>
      <c r="AB43" s="213"/>
      <c r="AC43" s="213"/>
      <c r="AD43" s="213"/>
      <c r="AE43" s="154"/>
      <c r="AF43" s="213"/>
      <c r="AG43" s="154"/>
      <c r="AH43" s="178" t="s">
        <v>234</v>
      </c>
      <c r="AI43" s="214"/>
      <c r="AJ43" s="14"/>
      <c r="AK43" s="18"/>
      <c r="AL43" s="19"/>
      <c r="AM43" s="19"/>
      <c r="AN43" s="19"/>
      <c r="AO43" s="19"/>
      <c r="AP43" s="19"/>
      <c r="AQ43" s="19"/>
      <c r="AR43" s="19"/>
      <c r="AS43" s="19"/>
      <c r="AT43" s="19"/>
      <c r="AU43" s="19"/>
      <c r="AV43" s="19"/>
      <c r="AW43" s="19"/>
      <c r="AX43" s="19"/>
      <c r="AY43" s="19"/>
      <c r="AZ43" s="19"/>
      <c r="BA43" s="19"/>
      <c r="BB43" s="19"/>
      <c r="BC43" s="19"/>
      <c r="BD43" s="19"/>
      <c r="BE43" s="19"/>
      <c r="BF43" s="19"/>
      <c r="BG43" s="19"/>
      <c r="BH43" s="19"/>
      <c r="BI43" s="19"/>
      <c r="BJ43" s="19"/>
      <c r="BK43" s="19"/>
      <c r="BL43" s="19"/>
      <c r="BM43" s="19"/>
      <c r="BN43" s="19"/>
      <c r="BO43" s="19"/>
      <c r="BP43" s="19"/>
      <c r="BQ43" s="19"/>
      <c r="BR43" s="19"/>
      <c r="BS43" s="19"/>
      <c r="BT43" s="19"/>
      <c r="BU43" s="19"/>
      <c r="BV43" s="19"/>
      <c r="BW43" s="19"/>
      <c r="BX43" s="19"/>
      <c r="BY43" s="19"/>
      <c r="BZ43" s="19"/>
      <c r="CA43" s="19"/>
      <c r="CB43" s="19"/>
      <c r="CC43" s="19"/>
      <c r="CD43" s="19"/>
      <c r="CE43" s="19"/>
    </row>
    <row r="44" spans="1:83" s="110" customFormat="1" ht="19.5">
      <c r="A44" s="191" t="s">
        <v>189</v>
      </c>
      <c r="B44" s="215" t="s">
        <v>268</v>
      </c>
      <c r="C44" s="180">
        <f t="shared" si="8"/>
        <v>2.34</v>
      </c>
      <c r="D44" s="216">
        <f>SUM(D45:D46)</f>
        <v>0.4</v>
      </c>
      <c r="E44" s="216">
        <f t="shared" ref="E44:AG44" si="12">SUM(E45:E46)</f>
        <v>1.88</v>
      </c>
      <c r="F44" s="216">
        <f t="shared" si="12"/>
        <v>0</v>
      </c>
      <c r="G44" s="216">
        <f t="shared" si="12"/>
        <v>0</v>
      </c>
      <c r="H44" s="216">
        <f t="shared" si="12"/>
        <v>6.0000000000000005E-2</v>
      </c>
      <c r="I44" s="216">
        <f t="shared" si="12"/>
        <v>0</v>
      </c>
      <c r="J44" s="216">
        <f t="shared" si="12"/>
        <v>0</v>
      </c>
      <c r="K44" s="216">
        <f t="shared" si="12"/>
        <v>0</v>
      </c>
      <c r="L44" s="216">
        <f t="shared" si="12"/>
        <v>0</v>
      </c>
      <c r="M44" s="216">
        <f t="shared" si="12"/>
        <v>0</v>
      </c>
      <c r="N44" s="216">
        <f t="shared" si="12"/>
        <v>0</v>
      </c>
      <c r="O44" s="216">
        <f t="shared" si="12"/>
        <v>0</v>
      </c>
      <c r="P44" s="216">
        <f t="shared" si="12"/>
        <v>0</v>
      </c>
      <c r="Q44" s="216">
        <f t="shared" si="12"/>
        <v>0</v>
      </c>
      <c r="R44" s="216">
        <f t="shared" si="12"/>
        <v>0</v>
      </c>
      <c r="S44" s="216">
        <f t="shared" si="12"/>
        <v>0</v>
      </c>
      <c r="T44" s="216">
        <f t="shared" si="12"/>
        <v>0</v>
      </c>
      <c r="U44" s="216">
        <f t="shared" si="12"/>
        <v>0</v>
      </c>
      <c r="V44" s="216">
        <f t="shared" si="12"/>
        <v>0</v>
      </c>
      <c r="W44" s="216">
        <f t="shared" si="12"/>
        <v>0</v>
      </c>
      <c r="X44" s="216">
        <f t="shared" si="12"/>
        <v>0</v>
      </c>
      <c r="Y44" s="216">
        <f t="shared" si="12"/>
        <v>0</v>
      </c>
      <c r="Z44" s="216">
        <f t="shared" si="12"/>
        <v>0</v>
      </c>
      <c r="AA44" s="216">
        <f t="shared" si="12"/>
        <v>0</v>
      </c>
      <c r="AB44" s="216">
        <f t="shared" si="12"/>
        <v>0</v>
      </c>
      <c r="AC44" s="216">
        <f t="shared" si="12"/>
        <v>0</v>
      </c>
      <c r="AD44" s="216">
        <f t="shared" si="12"/>
        <v>0</v>
      </c>
      <c r="AE44" s="216">
        <f t="shared" si="12"/>
        <v>0</v>
      </c>
      <c r="AF44" s="216">
        <f t="shared" si="12"/>
        <v>0</v>
      </c>
      <c r="AG44" s="216">
        <f t="shared" si="12"/>
        <v>0</v>
      </c>
      <c r="AH44" s="217"/>
      <c r="AI44" s="218"/>
      <c r="AJ44" s="219"/>
      <c r="AK44" s="220"/>
    </row>
    <row r="45" spans="1:83" s="109" customFormat="1" ht="19.5">
      <c r="A45" s="174" t="s">
        <v>378</v>
      </c>
      <c r="B45" s="221" t="s">
        <v>307</v>
      </c>
      <c r="C45" s="153">
        <f t="shared" si="8"/>
        <v>2.0999999999999996</v>
      </c>
      <c r="D45" s="154">
        <v>0.4</v>
      </c>
      <c r="E45" s="154">
        <v>1.65</v>
      </c>
      <c r="F45" s="154"/>
      <c r="G45" s="211"/>
      <c r="H45" s="154">
        <v>0.05</v>
      </c>
      <c r="I45" s="213"/>
      <c r="J45" s="213"/>
      <c r="K45" s="213"/>
      <c r="L45" s="144">
        <f t="shared" si="0"/>
        <v>0</v>
      </c>
      <c r="M45" s="213"/>
      <c r="N45" s="213"/>
      <c r="O45" s="213"/>
      <c r="P45" s="213"/>
      <c r="Q45" s="213"/>
      <c r="R45" s="213"/>
      <c r="S45" s="213"/>
      <c r="T45" s="213"/>
      <c r="U45" s="213"/>
      <c r="V45" s="213"/>
      <c r="W45" s="213"/>
      <c r="X45" s="213"/>
      <c r="Y45" s="213"/>
      <c r="Z45" s="213"/>
      <c r="AA45" s="213"/>
      <c r="AB45" s="213"/>
      <c r="AC45" s="213"/>
      <c r="AD45" s="213"/>
      <c r="AE45" s="154"/>
      <c r="AF45" s="213"/>
      <c r="AG45" s="154"/>
      <c r="AH45" s="176" t="s">
        <v>263</v>
      </c>
      <c r="AI45" s="214"/>
      <c r="AJ45" s="14"/>
      <c r="AK45" s="18"/>
      <c r="AL45" s="19"/>
    </row>
    <row r="46" spans="1:83" s="19" customFormat="1" ht="18.75" customHeight="1">
      <c r="A46" s="174" t="s">
        <v>379</v>
      </c>
      <c r="B46" s="221" t="s">
        <v>307</v>
      </c>
      <c r="C46" s="153">
        <f t="shared" si="8"/>
        <v>0.24000000000000002</v>
      </c>
      <c r="D46" s="154"/>
      <c r="E46" s="154">
        <v>0.23</v>
      </c>
      <c r="F46" s="154"/>
      <c r="G46" s="211"/>
      <c r="H46" s="154">
        <v>0.01</v>
      </c>
      <c r="I46" s="213"/>
      <c r="J46" s="213"/>
      <c r="K46" s="213"/>
      <c r="L46" s="144"/>
      <c r="M46" s="213"/>
      <c r="N46" s="213"/>
      <c r="O46" s="213"/>
      <c r="P46" s="213"/>
      <c r="Q46" s="213"/>
      <c r="R46" s="213"/>
      <c r="S46" s="213"/>
      <c r="T46" s="213"/>
      <c r="U46" s="213"/>
      <c r="V46" s="213"/>
      <c r="W46" s="213"/>
      <c r="X46" s="213"/>
      <c r="Y46" s="213"/>
      <c r="Z46" s="213"/>
      <c r="AA46" s="213"/>
      <c r="AB46" s="213"/>
      <c r="AC46" s="213"/>
      <c r="AD46" s="213"/>
      <c r="AE46" s="154"/>
      <c r="AF46" s="213"/>
      <c r="AG46" s="154"/>
      <c r="AH46" s="178" t="s">
        <v>234</v>
      </c>
      <c r="AI46" s="214"/>
      <c r="AJ46" s="14"/>
      <c r="AK46" s="18"/>
    </row>
    <row r="47" spans="1:83" s="28" customFormat="1" ht="18.75" customHeight="1">
      <c r="A47" s="191" t="s">
        <v>206</v>
      </c>
      <c r="B47" s="179" t="s">
        <v>110</v>
      </c>
      <c r="C47" s="180">
        <f t="shared" si="8"/>
        <v>0.89999999999999991</v>
      </c>
      <c r="D47" s="144">
        <f t="shared" ref="D47:AG47" si="13">SUM(D48:D48)</f>
        <v>0</v>
      </c>
      <c r="E47" s="144">
        <f t="shared" si="13"/>
        <v>0.6</v>
      </c>
      <c r="F47" s="144">
        <f t="shared" si="13"/>
        <v>0.3</v>
      </c>
      <c r="G47" s="144">
        <f t="shared" si="13"/>
        <v>0</v>
      </c>
      <c r="H47" s="144">
        <f t="shared" si="13"/>
        <v>0</v>
      </c>
      <c r="I47" s="144">
        <f t="shared" si="13"/>
        <v>0</v>
      </c>
      <c r="J47" s="144">
        <f t="shared" si="13"/>
        <v>0</v>
      </c>
      <c r="K47" s="144">
        <f t="shared" si="13"/>
        <v>0</v>
      </c>
      <c r="L47" s="144">
        <f t="shared" si="13"/>
        <v>0</v>
      </c>
      <c r="M47" s="144">
        <f t="shared" si="13"/>
        <v>0</v>
      </c>
      <c r="N47" s="144">
        <f t="shared" si="13"/>
        <v>0</v>
      </c>
      <c r="O47" s="144">
        <f t="shared" si="13"/>
        <v>0</v>
      </c>
      <c r="P47" s="144">
        <f t="shared" si="13"/>
        <v>0</v>
      </c>
      <c r="Q47" s="144">
        <f t="shared" si="13"/>
        <v>0</v>
      </c>
      <c r="R47" s="144">
        <f t="shared" si="13"/>
        <v>0</v>
      </c>
      <c r="S47" s="144">
        <f t="shared" si="13"/>
        <v>0</v>
      </c>
      <c r="T47" s="144">
        <f t="shared" si="13"/>
        <v>0</v>
      </c>
      <c r="U47" s="144">
        <f t="shared" si="13"/>
        <v>0</v>
      </c>
      <c r="V47" s="144">
        <f t="shared" si="13"/>
        <v>0</v>
      </c>
      <c r="W47" s="144">
        <f t="shared" si="13"/>
        <v>0</v>
      </c>
      <c r="X47" s="144">
        <f t="shared" si="13"/>
        <v>0</v>
      </c>
      <c r="Y47" s="144">
        <f t="shared" si="13"/>
        <v>0</v>
      </c>
      <c r="Z47" s="144">
        <f t="shared" si="13"/>
        <v>0</v>
      </c>
      <c r="AA47" s="144">
        <f t="shared" si="13"/>
        <v>0</v>
      </c>
      <c r="AB47" s="144">
        <f t="shared" si="13"/>
        <v>0</v>
      </c>
      <c r="AC47" s="144">
        <f t="shared" si="13"/>
        <v>0</v>
      </c>
      <c r="AD47" s="144">
        <f t="shared" si="13"/>
        <v>0</v>
      </c>
      <c r="AE47" s="144">
        <f t="shared" si="13"/>
        <v>0</v>
      </c>
      <c r="AF47" s="144">
        <f t="shared" si="13"/>
        <v>0</v>
      </c>
      <c r="AG47" s="144">
        <f t="shared" si="13"/>
        <v>0</v>
      </c>
      <c r="AH47" s="172"/>
      <c r="AI47" s="190"/>
      <c r="AJ47" s="173"/>
      <c r="AK47" s="150"/>
    </row>
    <row r="48" spans="1:83" s="27" customFormat="1" ht="18.75" customHeight="1">
      <c r="A48" s="174" t="s">
        <v>280</v>
      </c>
      <c r="B48" s="181" t="s">
        <v>335</v>
      </c>
      <c r="C48" s="161">
        <v>0.89999999999999991</v>
      </c>
      <c r="D48" s="139"/>
      <c r="E48" s="139">
        <v>0.6</v>
      </c>
      <c r="F48" s="140">
        <v>0.3</v>
      </c>
      <c r="G48" s="156"/>
      <c r="H48" s="142"/>
      <c r="I48" s="156"/>
      <c r="J48" s="157"/>
      <c r="K48" s="157"/>
      <c r="L48" s="144">
        <f t="shared" si="0"/>
        <v>0</v>
      </c>
      <c r="M48" s="157"/>
      <c r="N48" s="157"/>
      <c r="O48" s="157"/>
      <c r="P48" s="157"/>
      <c r="Q48" s="157"/>
      <c r="R48" s="157"/>
      <c r="S48" s="157"/>
      <c r="T48" s="157"/>
      <c r="U48" s="157"/>
      <c r="V48" s="157"/>
      <c r="W48" s="157"/>
      <c r="X48" s="157"/>
      <c r="Y48" s="157"/>
      <c r="Z48" s="157"/>
      <c r="AA48" s="157"/>
      <c r="AB48" s="157"/>
      <c r="AC48" s="157"/>
      <c r="AD48" s="157"/>
      <c r="AE48" s="139"/>
      <c r="AF48" s="157"/>
      <c r="AG48" s="139"/>
      <c r="AH48" s="158" t="s">
        <v>36</v>
      </c>
      <c r="AI48" s="200"/>
      <c r="AJ48" s="11" t="s">
        <v>13</v>
      </c>
      <c r="AK48" s="20"/>
    </row>
    <row r="49" spans="1:38" s="91" customFormat="1" ht="19.5">
      <c r="A49" s="191" t="s">
        <v>281</v>
      </c>
      <c r="B49" s="179" t="s">
        <v>108</v>
      </c>
      <c r="C49" s="180">
        <f t="shared" ref="C49:C86" si="14">SUM(D49:L49)+SUM(X49:AG49)</f>
        <v>2.88</v>
      </c>
      <c r="D49" s="222">
        <f>SUM(D50:D55)</f>
        <v>0.5</v>
      </c>
      <c r="E49" s="222">
        <f t="shared" ref="E49:AG49" si="15">SUM(E50:E55)</f>
        <v>0.49</v>
      </c>
      <c r="F49" s="222">
        <f t="shared" si="15"/>
        <v>0.37</v>
      </c>
      <c r="G49" s="222">
        <f t="shared" si="15"/>
        <v>0</v>
      </c>
      <c r="H49" s="222">
        <f t="shared" si="15"/>
        <v>0.78</v>
      </c>
      <c r="I49" s="222">
        <f t="shared" si="15"/>
        <v>0</v>
      </c>
      <c r="J49" s="222">
        <f t="shared" si="15"/>
        <v>0.45</v>
      </c>
      <c r="K49" s="222">
        <f t="shared" si="15"/>
        <v>0</v>
      </c>
      <c r="L49" s="222">
        <f t="shared" si="15"/>
        <v>0</v>
      </c>
      <c r="M49" s="222">
        <f t="shared" si="15"/>
        <v>0</v>
      </c>
      <c r="N49" s="222">
        <f t="shared" si="15"/>
        <v>0</v>
      </c>
      <c r="O49" s="222">
        <f t="shared" si="15"/>
        <v>0</v>
      </c>
      <c r="P49" s="222">
        <f t="shared" si="15"/>
        <v>0</v>
      </c>
      <c r="Q49" s="222">
        <f t="shared" si="15"/>
        <v>0</v>
      </c>
      <c r="R49" s="222">
        <f t="shared" si="15"/>
        <v>0</v>
      </c>
      <c r="S49" s="222">
        <f t="shared" si="15"/>
        <v>0</v>
      </c>
      <c r="T49" s="222">
        <f t="shared" si="15"/>
        <v>0</v>
      </c>
      <c r="U49" s="222">
        <f t="shared" si="15"/>
        <v>0</v>
      </c>
      <c r="V49" s="222">
        <f t="shared" si="15"/>
        <v>0</v>
      </c>
      <c r="W49" s="222">
        <f t="shared" si="15"/>
        <v>0</v>
      </c>
      <c r="X49" s="222">
        <f t="shared" si="15"/>
        <v>0</v>
      </c>
      <c r="Y49" s="222">
        <f t="shared" si="15"/>
        <v>0</v>
      </c>
      <c r="Z49" s="222">
        <f t="shared" si="15"/>
        <v>0</v>
      </c>
      <c r="AA49" s="222">
        <f t="shared" si="15"/>
        <v>0</v>
      </c>
      <c r="AB49" s="222">
        <f t="shared" si="15"/>
        <v>0.16</v>
      </c>
      <c r="AC49" s="222">
        <f t="shared" si="15"/>
        <v>0.13</v>
      </c>
      <c r="AD49" s="222">
        <f t="shared" si="15"/>
        <v>0</v>
      </c>
      <c r="AE49" s="222">
        <f t="shared" si="15"/>
        <v>0</v>
      </c>
      <c r="AF49" s="222">
        <f t="shared" si="15"/>
        <v>0</v>
      </c>
      <c r="AG49" s="222">
        <f t="shared" si="15"/>
        <v>0</v>
      </c>
      <c r="AH49" s="172"/>
      <c r="AI49" s="190"/>
      <c r="AJ49" s="173"/>
      <c r="AK49" s="223"/>
    </row>
    <row r="50" spans="1:38" s="27" customFormat="1" ht="18.75" customHeight="1">
      <c r="A50" s="174" t="s">
        <v>380</v>
      </c>
      <c r="B50" s="181" t="s">
        <v>251</v>
      </c>
      <c r="C50" s="153">
        <f t="shared" si="14"/>
        <v>1</v>
      </c>
      <c r="D50" s="139"/>
      <c r="E50" s="139">
        <v>0.3</v>
      </c>
      <c r="F50" s="140">
        <v>0.37</v>
      </c>
      <c r="G50" s="156"/>
      <c r="H50" s="142">
        <v>0.33</v>
      </c>
      <c r="I50" s="156"/>
      <c r="J50" s="157"/>
      <c r="K50" s="157"/>
      <c r="L50" s="144">
        <f t="shared" si="0"/>
        <v>0</v>
      </c>
      <c r="M50" s="157"/>
      <c r="N50" s="157"/>
      <c r="O50" s="157"/>
      <c r="P50" s="157"/>
      <c r="Q50" s="157"/>
      <c r="R50" s="157"/>
      <c r="S50" s="157"/>
      <c r="T50" s="157"/>
      <c r="U50" s="157"/>
      <c r="V50" s="157"/>
      <c r="W50" s="157"/>
      <c r="X50" s="157"/>
      <c r="Y50" s="157"/>
      <c r="Z50" s="157"/>
      <c r="AA50" s="157"/>
      <c r="AB50" s="157"/>
      <c r="AC50" s="157"/>
      <c r="AD50" s="157"/>
      <c r="AE50" s="139"/>
      <c r="AF50" s="157"/>
      <c r="AG50" s="139"/>
      <c r="AH50" s="164" t="s">
        <v>47</v>
      </c>
      <c r="AI50" s="198" t="s">
        <v>162</v>
      </c>
      <c r="AJ50" s="10" t="s">
        <v>14</v>
      </c>
      <c r="AK50" s="20"/>
    </row>
    <row r="51" spans="1:38" s="27" customFormat="1" ht="18.75" customHeight="1">
      <c r="A51" s="174" t="s">
        <v>282</v>
      </c>
      <c r="B51" s="221" t="s">
        <v>318</v>
      </c>
      <c r="C51" s="153">
        <f t="shared" si="14"/>
        <v>0.16</v>
      </c>
      <c r="D51" s="139"/>
      <c r="E51" s="139"/>
      <c r="F51" s="140"/>
      <c r="G51" s="156"/>
      <c r="H51" s="142"/>
      <c r="I51" s="156"/>
      <c r="J51" s="157"/>
      <c r="K51" s="157"/>
      <c r="L51" s="144">
        <f t="shared" si="0"/>
        <v>0</v>
      </c>
      <c r="M51" s="157"/>
      <c r="N51" s="157"/>
      <c r="O51" s="157"/>
      <c r="P51" s="157"/>
      <c r="Q51" s="157"/>
      <c r="R51" s="157"/>
      <c r="S51" s="157"/>
      <c r="T51" s="157"/>
      <c r="U51" s="157"/>
      <c r="V51" s="157"/>
      <c r="W51" s="157"/>
      <c r="X51" s="157"/>
      <c r="Y51" s="157"/>
      <c r="Z51" s="157"/>
      <c r="AA51" s="157"/>
      <c r="AB51" s="157">
        <v>0.16</v>
      </c>
      <c r="AC51" s="157"/>
      <c r="AD51" s="157"/>
      <c r="AE51" s="139"/>
      <c r="AF51" s="157"/>
      <c r="AG51" s="139"/>
      <c r="AH51" s="158" t="s">
        <v>32</v>
      </c>
      <c r="AI51" s="198" t="s">
        <v>163</v>
      </c>
      <c r="AJ51" s="13" t="s">
        <v>14</v>
      </c>
      <c r="AK51" s="20"/>
    </row>
    <row r="52" spans="1:38" s="113" customFormat="1" ht="18.75" customHeight="1">
      <c r="A52" s="174" t="s">
        <v>381</v>
      </c>
      <c r="B52" s="152" t="s">
        <v>315</v>
      </c>
      <c r="C52" s="153">
        <f t="shared" si="14"/>
        <v>0.45</v>
      </c>
      <c r="D52" s="154"/>
      <c r="E52" s="154"/>
      <c r="F52" s="155"/>
      <c r="G52" s="156"/>
      <c r="H52" s="142"/>
      <c r="I52" s="156"/>
      <c r="J52" s="157">
        <v>0.45</v>
      </c>
      <c r="K52" s="157"/>
      <c r="L52" s="144">
        <f t="shared" si="0"/>
        <v>0</v>
      </c>
      <c r="M52" s="157"/>
      <c r="N52" s="157"/>
      <c r="O52" s="157"/>
      <c r="P52" s="157"/>
      <c r="Q52" s="157"/>
      <c r="R52" s="157"/>
      <c r="S52" s="157"/>
      <c r="T52" s="157"/>
      <c r="U52" s="157"/>
      <c r="V52" s="157"/>
      <c r="W52" s="157"/>
      <c r="X52" s="157"/>
      <c r="Y52" s="157"/>
      <c r="Z52" s="157"/>
      <c r="AA52" s="157"/>
      <c r="AB52" s="157"/>
      <c r="AC52" s="157"/>
      <c r="AD52" s="157"/>
      <c r="AE52" s="139"/>
      <c r="AF52" s="157"/>
      <c r="AG52" s="207"/>
      <c r="AH52" s="158" t="s">
        <v>215</v>
      </c>
      <c r="AI52" s="198" t="s">
        <v>164</v>
      </c>
      <c r="AJ52" s="13" t="s">
        <v>14</v>
      </c>
      <c r="AK52" s="20"/>
      <c r="AL52" s="27"/>
    </row>
    <row r="53" spans="1:38" s="27" customFormat="1" ht="18.75" customHeight="1">
      <c r="A53" s="174" t="s">
        <v>382</v>
      </c>
      <c r="B53" s="199" t="s">
        <v>320</v>
      </c>
      <c r="C53" s="153">
        <f t="shared" si="14"/>
        <v>0.5</v>
      </c>
      <c r="D53" s="139"/>
      <c r="E53" s="154">
        <v>0.05</v>
      </c>
      <c r="F53" s="155"/>
      <c r="G53" s="156"/>
      <c r="H53" s="142">
        <v>0.45</v>
      </c>
      <c r="I53" s="156"/>
      <c r="J53" s="157"/>
      <c r="K53" s="157"/>
      <c r="L53" s="144">
        <f t="shared" si="0"/>
        <v>0</v>
      </c>
      <c r="M53" s="157"/>
      <c r="N53" s="157"/>
      <c r="O53" s="157"/>
      <c r="P53" s="157"/>
      <c r="Q53" s="157"/>
      <c r="R53" s="157"/>
      <c r="S53" s="157"/>
      <c r="T53" s="157"/>
      <c r="U53" s="157"/>
      <c r="V53" s="157"/>
      <c r="W53" s="157"/>
      <c r="X53" s="157"/>
      <c r="Y53" s="157"/>
      <c r="Z53" s="157"/>
      <c r="AA53" s="157"/>
      <c r="AB53" s="157"/>
      <c r="AC53" s="157"/>
      <c r="AD53" s="157"/>
      <c r="AE53" s="139"/>
      <c r="AF53" s="157"/>
      <c r="AG53" s="139"/>
      <c r="AH53" s="164" t="s">
        <v>32</v>
      </c>
      <c r="AI53" s="206"/>
      <c r="AJ53" s="10"/>
      <c r="AK53" s="20"/>
    </row>
    <row r="54" spans="1:38" s="27" customFormat="1" ht="18.75" customHeight="1">
      <c r="A54" s="174" t="s">
        <v>383</v>
      </c>
      <c r="B54" s="199" t="s">
        <v>358</v>
      </c>
      <c r="C54" s="153">
        <f t="shared" si="14"/>
        <v>0.64</v>
      </c>
      <c r="D54" s="139">
        <v>0.5</v>
      </c>
      <c r="E54" s="154">
        <v>0.14000000000000001</v>
      </c>
      <c r="F54" s="155"/>
      <c r="G54" s="156"/>
      <c r="H54" s="142"/>
      <c r="I54" s="156"/>
      <c r="J54" s="157"/>
      <c r="K54" s="157"/>
      <c r="L54" s="144"/>
      <c r="M54" s="157"/>
      <c r="N54" s="157"/>
      <c r="O54" s="157"/>
      <c r="P54" s="157"/>
      <c r="Q54" s="157"/>
      <c r="R54" s="157"/>
      <c r="S54" s="157"/>
      <c r="T54" s="157"/>
      <c r="U54" s="157"/>
      <c r="V54" s="157"/>
      <c r="W54" s="157"/>
      <c r="X54" s="157"/>
      <c r="Y54" s="157"/>
      <c r="Z54" s="157"/>
      <c r="AA54" s="157"/>
      <c r="AB54" s="157"/>
      <c r="AC54" s="157"/>
      <c r="AD54" s="157"/>
      <c r="AE54" s="139"/>
      <c r="AF54" s="157"/>
      <c r="AG54" s="139"/>
      <c r="AH54" s="164" t="s">
        <v>42</v>
      </c>
      <c r="AI54" s="206"/>
      <c r="AJ54" s="10"/>
      <c r="AK54" s="20"/>
    </row>
    <row r="55" spans="1:38" s="15" customFormat="1" ht="18.75" customHeight="1">
      <c r="A55" s="174" t="s">
        <v>384</v>
      </c>
      <c r="B55" s="59" t="s">
        <v>548</v>
      </c>
      <c r="C55" s="153">
        <f t="shared" si="14"/>
        <v>0.13</v>
      </c>
      <c r="D55" s="139"/>
      <c r="E55" s="154"/>
      <c r="F55" s="155"/>
      <c r="G55" s="156"/>
      <c r="H55" s="142"/>
      <c r="I55" s="156"/>
      <c r="J55" s="157"/>
      <c r="K55" s="157"/>
      <c r="L55" s="144"/>
      <c r="M55" s="157"/>
      <c r="N55" s="157"/>
      <c r="O55" s="157"/>
      <c r="P55" s="157"/>
      <c r="Q55" s="157"/>
      <c r="R55" s="157"/>
      <c r="S55" s="157"/>
      <c r="T55" s="157"/>
      <c r="U55" s="157"/>
      <c r="V55" s="157"/>
      <c r="W55" s="157"/>
      <c r="X55" s="157"/>
      <c r="Y55" s="157"/>
      <c r="Z55" s="157"/>
      <c r="AA55" s="157"/>
      <c r="AB55" s="157"/>
      <c r="AC55" s="157">
        <v>0.13</v>
      </c>
      <c r="AD55" s="157"/>
      <c r="AE55" s="139"/>
      <c r="AF55" s="157"/>
      <c r="AG55" s="139"/>
      <c r="AH55" s="164" t="s">
        <v>47</v>
      </c>
      <c r="AI55" s="206"/>
      <c r="AJ55" s="10"/>
      <c r="AK55" s="20"/>
      <c r="AL55" s="27"/>
    </row>
    <row r="56" spans="1:38" s="91" customFormat="1" ht="19.5">
      <c r="A56" s="191" t="s">
        <v>283</v>
      </c>
      <c r="B56" s="179" t="s">
        <v>111</v>
      </c>
      <c r="C56" s="180">
        <f t="shared" si="14"/>
        <v>1.42</v>
      </c>
      <c r="D56" s="224">
        <f>SUM(D57:D59)</f>
        <v>0.55000000000000004</v>
      </c>
      <c r="E56" s="224">
        <f t="shared" ref="E56:AG56" si="16">SUM(E57:E59)</f>
        <v>0.6</v>
      </c>
      <c r="F56" s="224">
        <f t="shared" si="16"/>
        <v>0.27</v>
      </c>
      <c r="G56" s="224">
        <f t="shared" si="16"/>
        <v>0</v>
      </c>
      <c r="H56" s="224">
        <f t="shared" si="16"/>
        <v>0</v>
      </c>
      <c r="I56" s="224">
        <f t="shared" si="16"/>
        <v>0</v>
      </c>
      <c r="J56" s="224">
        <f t="shared" si="16"/>
        <v>0</v>
      </c>
      <c r="K56" s="224">
        <f t="shared" si="16"/>
        <v>0</v>
      </c>
      <c r="L56" s="224">
        <f t="shared" si="16"/>
        <v>0</v>
      </c>
      <c r="M56" s="224">
        <f t="shared" si="16"/>
        <v>0</v>
      </c>
      <c r="N56" s="224">
        <f t="shared" si="16"/>
        <v>0</v>
      </c>
      <c r="O56" s="224">
        <f t="shared" si="16"/>
        <v>0</v>
      </c>
      <c r="P56" s="224">
        <f t="shared" si="16"/>
        <v>0</v>
      </c>
      <c r="Q56" s="224">
        <f t="shared" si="16"/>
        <v>0</v>
      </c>
      <c r="R56" s="224">
        <f t="shared" si="16"/>
        <v>0</v>
      </c>
      <c r="S56" s="224">
        <f t="shared" si="16"/>
        <v>0</v>
      </c>
      <c r="T56" s="224">
        <f t="shared" si="16"/>
        <v>0</v>
      </c>
      <c r="U56" s="224">
        <f t="shared" si="16"/>
        <v>0</v>
      </c>
      <c r="V56" s="224">
        <f t="shared" si="16"/>
        <v>0</v>
      </c>
      <c r="W56" s="224">
        <f t="shared" si="16"/>
        <v>0</v>
      </c>
      <c r="X56" s="224">
        <f t="shared" si="16"/>
        <v>0</v>
      </c>
      <c r="Y56" s="224">
        <f t="shared" si="16"/>
        <v>0</v>
      </c>
      <c r="Z56" s="224">
        <f t="shared" si="16"/>
        <v>0</v>
      </c>
      <c r="AA56" s="224">
        <f t="shared" si="16"/>
        <v>0</v>
      </c>
      <c r="AB56" s="224">
        <f t="shared" si="16"/>
        <v>0</v>
      </c>
      <c r="AC56" s="224">
        <f t="shared" si="16"/>
        <v>0</v>
      </c>
      <c r="AD56" s="224">
        <f t="shared" si="16"/>
        <v>0</v>
      </c>
      <c r="AE56" s="224">
        <f t="shared" si="16"/>
        <v>0</v>
      </c>
      <c r="AF56" s="224">
        <f t="shared" si="16"/>
        <v>0</v>
      </c>
      <c r="AG56" s="224">
        <f t="shared" si="16"/>
        <v>0</v>
      </c>
      <c r="AH56" s="185"/>
      <c r="AI56" s="225"/>
      <c r="AJ56" s="226"/>
      <c r="AK56" s="223"/>
    </row>
    <row r="57" spans="1:38" s="27" customFormat="1" ht="18.75" customHeight="1">
      <c r="A57" s="174" t="s">
        <v>284</v>
      </c>
      <c r="B57" s="186" t="s">
        <v>558</v>
      </c>
      <c r="C57" s="227">
        <f t="shared" si="14"/>
        <v>0.6</v>
      </c>
      <c r="D57" s="139"/>
      <c r="E57" s="139">
        <v>0.6</v>
      </c>
      <c r="F57" s="140"/>
      <c r="G57" s="156"/>
      <c r="H57" s="142"/>
      <c r="I57" s="156"/>
      <c r="J57" s="157"/>
      <c r="K57" s="157"/>
      <c r="L57" s="144">
        <f t="shared" si="0"/>
        <v>0</v>
      </c>
      <c r="M57" s="157"/>
      <c r="N57" s="157"/>
      <c r="O57" s="157"/>
      <c r="P57" s="157"/>
      <c r="Q57" s="157"/>
      <c r="R57" s="157"/>
      <c r="S57" s="157"/>
      <c r="T57" s="157"/>
      <c r="U57" s="157"/>
      <c r="V57" s="157"/>
      <c r="W57" s="157"/>
      <c r="X57" s="157"/>
      <c r="Y57" s="157"/>
      <c r="Z57" s="157"/>
      <c r="AA57" s="157"/>
      <c r="AB57" s="157"/>
      <c r="AC57" s="157"/>
      <c r="AD57" s="157"/>
      <c r="AE57" s="139"/>
      <c r="AF57" s="157"/>
      <c r="AG57" s="139"/>
      <c r="AH57" s="164" t="s">
        <v>35</v>
      </c>
      <c r="AI57" s="206" t="s">
        <v>165</v>
      </c>
      <c r="AJ57" s="10" t="s">
        <v>15</v>
      </c>
      <c r="AK57" s="20"/>
    </row>
    <row r="58" spans="1:38" s="27" customFormat="1" ht="18.75" customHeight="1">
      <c r="A58" s="174" t="s">
        <v>347</v>
      </c>
      <c r="B58" s="186" t="s">
        <v>430</v>
      </c>
      <c r="C58" s="227">
        <f t="shared" si="14"/>
        <v>0.67</v>
      </c>
      <c r="D58" s="139">
        <v>0.55000000000000004</v>
      </c>
      <c r="E58" s="139"/>
      <c r="F58" s="140">
        <v>0.12</v>
      </c>
      <c r="G58" s="156"/>
      <c r="H58" s="142"/>
      <c r="I58" s="156"/>
      <c r="J58" s="157"/>
      <c r="K58" s="157"/>
      <c r="L58" s="144"/>
      <c r="M58" s="157"/>
      <c r="N58" s="157"/>
      <c r="O58" s="157"/>
      <c r="P58" s="157"/>
      <c r="Q58" s="157"/>
      <c r="R58" s="157"/>
      <c r="S58" s="157"/>
      <c r="T58" s="157"/>
      <c r="U58" s="157"/>
      <c r="V58" s="157"/>
      <c r="W58" s="157"/>
      <c r="X58" s="157"/>
      <c r="Y58" s="157"/>
      <c r="Z58" s="157"/>
      <c r="AA58" s="157"/>
      <c r="AB58" s="157"/>
      <c r="AC58" s="157"/>
      <c r="AD58" s="157"/>
      <c r="AE58" s="139"/>
      <c r="AF58" s="157"/>
      <c r="AG58" s="139"/>
      <c r="AH58" s="164" t="s">
        <v>234</v>
      </c>
      <c r="AI58" s="206"/>
      <c r="AJ58" s="10"/>
      <c r="AK58" s="20"/>
    </row>
    <row r="59" spans="1:38" s="113" customFormat="1" ht="18.75" customHeight="1">
      <c r="A59" s="174" t="s">
        <v>285</v>
      </c>
      <c r="B59" s="186" t="s">
        <v>429</v>
      </c>
      <c r="C59" s="227">
        <f t="shared" si="14"/>
        <v>0.15</v>
      </c>
      <c r="D59" s="139"/>
      <c r="E59" s="139"/>
      <c r="F59" s="140">
        <v>0.15</v>
      </c>
      <c r="G59" s="156"/>
      <c r="H59" s="142"/>
      <c r="I59" s="156"/>
      <c r="J59" s="157"/>
      <c r="K59" s="157"/>
      <c r="L59" s="144">
        <f t="shared" ref="L59:L111" si="17">SUM(M59:W59)</f>
        <v>0</v>
      </c>
      <c r="M59" s="157"/>
      <c r="N59" s="157"/>
      <c r="O59" s="157"/>
      <c r="P59" s="157"/>
      <c r="Q59" s="157"/>
      <c r="R59" s="157"/>
      <c r="S59" s="157"/>
      <c r="T59" s="157"/>
      <c r="U59" s="157"/>
      <c r="V59" s="157"/>
      <c r="W59" s="157"/>
      <c r="X59" s="157"/>
      <c r="Y59" s="157"/>
      <c r="Z59" s="157"/>
      <c r="AA59" s="157"/>
      <c r="AB59" s="157"/>
      <c r="AC59" s="157"/>
      <c r="AD59" s="157"/>
      <c r="AE59" s="139"/>
      <c r="AF59" s="157"/>
      <c r="AG59" s="139"/>
      <c r="AH59" s="164" t="s">
        <v>215</v>
      </c>
      <c r="AI59" s="206"/>
      <c r="AJ59" s="10"/>
      <c r="AK59" s="20"/>
      <c r="AL59" s="27"/>
    </row>
    <row r="60" spans="1:38" s="116" customFormat="1" ht="19.5">
      <c r="A60" s="191" t="s">
        <v>286</v>
      </c>
      <c r="B60" s="179" t="s">
        <v>112</v>
      </c>
      <c r="C60" s="180">
        <f t="shared" si="14"/>
        <v>1.07</v>
      </c>
      <c r="D60" s="224">
        <f t="shared" ref="D60:AG60" si="18">SUM(D61:D65)</f>
        <v>0</v>
      </c>
      <c r="E60" s="224">
        <f t="shared" si="18"/>
        <v>0.47000000000000003</v>
      </c>
      <c r="F60" s="224">
        <f t="shared" si="18"/>
        <v>0</v>
      </c>
      <c r="G60" s="224">
        <f t="shared" si="18"/>
        <v>0</v>
      </c>
      <c r="H60" s="224">
        <f t="shared" si="18"/>
        <v>0</v>
      </c>
      <c r="I60" s="224">
        <f t="shared" si="18"/>
        <v>0</v>
      </c>
      <c r="J60" s="224">
        <f t="shared" si="18"/>
        <v>0</v>
      </c>
      <c r="K60" s="224">
        <f t="shared" si="18"/>
        <v>0</v>
      </c>
      <c r="L60" s="224">
        <f t="shared" si="18"/>
        <v>0.2</v>
      </c>
      <c r="M60" s="224">
        <f t="shared" si="18"/>
        <v>0</v>
      </c>
      <c r="N60" s="224">
        <f t="shared" si="18"/>
        <v>0</v>
      </c>
      <c r="O60" s="224">
        <f t="shared" si="18"/>
        <v>0</v>
      </c>
      <c r="P60" s="224">
        <f t="shared" si="18"/>
        <v>0</v>
      </c>
      <c r="Q60" s="224">
        <f t="shared" si="18"/>
        <v>0</v>
      </c>
      <c r="R60" s="224">
        <f t="shared" si="18"/>
        <v>0.13</v>
      </c>
      <c r="S60" s="224">
        <f t="shared" si="18"/>
        <v>0</v>
      </c>
      <c r="T60" s="224">
        <f t="shared" si="18"/>
        <v>7.0000000000000007E-2</v>
      </c>
      <c r="U60" s="224">
        <f t="shared" si="18"/>
        <v>0</v>
      </c>
      <c r="V60" s="224">
        <f t="shared" si="18"/>
        <v>0</v>
      </c>
      <c r="W60" s="224">
        <f t="shared" si="18"/>
        <v>0</v>
      </c>
      <c r="X60" s="224">
        <f t="shared" si="18"/>
        <v>0</v>
      </c>
      <c r="Y60" s="224">
        <f t="shared" si="18"/>
        <v>0</v>
      </c>
      <c r="Z60" s="224">
        <f t="shared" si="18"/>
        <v>0</v>
      </c>
      <c r="AA60" s="224">
        <f t="shared" si="18"/>
        <v>0</v>
      </c>
      <c r="AB60" s="224">
        <f t="shared" si="18"/>
        <v>0</v>
      </c>
      <c r="AC60" s="224">
        <f t="shared" si="18"/>
        <v>0</v>
      </c>
      <c r="AD60" s="224">
        <f t="shared" si="18"/>
        <v>0</v>
      </c>
      <c r="AE60" s="224">
        <f t="shared" si="18"/>
        <v>0</v>
      </c>
      <c r="AF60" s="224">
        <f t="shared" si="18"/>
        <v>0</v>
      </c>
      <c r="AG60" s="224">
        <f t="shared" si="18"/>
        <v>0.4</v>
      </c>
      <c r="AH60" s="185"/>
      <c r="AI60" s="225"/>
      <c r="AJ60" s="226"/>
      <c r="AK60" s="223"/>
      <c r="AL60" s="91"/>
    </row>
    <row r="61" spans="1:38" s="113" customFormat="1" ht="18.75" customHeight="1">
      <c r="A61" s="174" t="s">
        <v>287</v>
      </c>
      <c r="B61" s="199" t="s">
        <v>365</v>
      </c>
      <c r="C61" s="153">
        <f t="shared" si="14"/>
        <v>0.4</v>
      </c>
      <c r="D61" s="139"/>
      <c r="E61" s="139"/>
      <c r="F61" s="140"/>
      <c r="G61" s="156"/>
      <c r="H61" s="142"/>
      <c r="I61" s="156"/>
      <c r="J61" s="157"/>
      <c r="K61" s="157"/>
      <c r="L61" s="144">
        <f t="shared" si="17"/>
        <v>0</v>
      </c>
      <c r="M61" s="157"/>
      <c r="N61" s="157"/>
      <c r="O61" s="157"/>
      <c r="P61" s="157"/>
      <c r="Q61" s="157"/>
      <c r="R61" s="157"/>
      <c r="S61" s="157"/>
      <c r="T61" s="157"/>
      <c r="U61" s="157"/>
      <c r="V61" s="157"/>
      <c r="W61" s="157"/>
      <c r="X61" s="157"/>
      <c r="Y61" s="157"/>
      <c r="Z61" s="157"/>
      <c r="AA61" s="157"/>
      <c r="AB61" s="157"/>
      <c r="AC61" s="157"/>
      <c r="AD61" s="157"/>
      <c r="AE61" s="139"/>
      <c r="AF61" s="157"/>
      <c r="AG61" s="139">
        <v>0.4</v>
      </c>
      <c r="AH61" s="164" t="s">
        <v>38</v>
      </c>
      <c r="AI61" s="206" t="s">
        <v>179</v>
      </c>
      <c r="AJ61" s="10" t="s">
        <v>18</v>
      </c>
      <c r="AK61" s="20"/>
      <c r="AL61" s="27"/>
    </row>
    <row r="62" spans="1:38" s="27" customFormat="1" ht="18.75" customHeight="1">
      <c r="A62" s="174" t="s">
        <v>385</v>
      </c>
      <c r="B62" s="221" t="s">
        <v>389</v>
      </c>
      <c r="C62" s="153">
        <f t="shared" si="14"/>
        <v>0.27</v>
      </c>
      <c r="D62" s="139"/>
      <c r="E62" s="139">
        <v>0.27</v>
      </c>
      <c r="F62" s="140"/>
      <c r="G62" s="156"/>
      <c r="H62" s="142"/>
      <c r="I62" s="156"/>
      <c r="J62" s="157"/>
      <c r="K62" s="157"/>
      <c r="L62" s="144">
        <f t="shared" si="17"/>
        <v>0</v>
      </c>
      <c r="M62" s="157"/>
      <c r="N62" s="157"/>
      <c r="O62" s="157"/>
      <c r="P62" s="157"/>
      <c r="Q62" s="157"/>
      <c r="R62" s="157"/>
      <c r="S62" s="157"/>
      <c r="T62" s="157"/>
      <c r="U62" s="157"/>
      <c r="V62" s="157"/>
      <c r="W62" s="157"/>
      <c r="X62" s="157"/>
      <c r="Y62" s="157"/>
      <c r="Z62" s="157"/>
      <c r="AA62" s="157"/>
      <c r="AB62" s="157"/>
      <c r="AC62" s="157"/>
      <c r="AD62" s="157"/>
      <c r="AE62" s="139"/>
      <c r="AF62" s="157"/>
      <c r="AG62" s="139"/>
      <c r="AH62" s="164" t="s">
        <v>44</v>
      </c>
      <c r="AI62" s="206" t="s">
        <v>185</v>
      </c>
      <c r="AJ62" s="13" t="s">
        <v>18</v>
      </c>
      <c r="AK62" s="20"/>
    </row>
    <row r="63" spans="1:38" s="27" customFormat="1" ht="18.75" customHeight="1">
      <c r="A63" s="174" t="s">
        <v>386</v>
      </c>
      <c r="B63" s="221" t="s">
        <v>330</v>
      </c>
      <c r="C63" s="153">
        <f>SUM(D63:L63)+SUM(X63:AG63)</f>
        <v>0.2</v>
      </c>
      <c r="D63" s="139"/>
      <c r="E63" s="139">
        <v>0.2</v>
      </c>
      <c r="F63" s="140"/>
      <c r="G63" s="156"/>
      <c r="H63" s="142"/>
      <c r="I63" s="156"/>
      <c r="J63" s="157"/>
      <c r="K63" s="157"/>
      <c r="L63" s="144">
        <f>SUM(M63:W63)</f>
        <v>0</v>
      </c>
      <c r="M63" s="157"/>
      <c r="N63" s="157"/>
      <c r="O63" s="157"/>
      <c r="P63" s="157"/>
      <c r="Q63" s="157"/>
      <c r="R63" s="157"/>
      <c r="S63" s="157"/>
      <c r="T63" s="157"/>
      <c r="U63" s="157"/>
      <c r="V63" s="157"/>
      <c r="W63" s="157"/>
      <c r="X63" s="157"/>
      <c r="Y63" s="157"/>
      <c r="Z63" s="157"/>
      <c r="AA63" s="157"/>
      <c r="AB63" s="157"/>
      <c r="AC63" s="157"/>
      <c r="AD63" s="157"/>
      <c r="AE63" s="139"/>
      <c r="AF63" s="157"/>
      <c r="AG63" s="139"/>
      <c r="AH63" s="164" t="s">
        <v>32</v>
      </c>
      <c r="AI63" s="206"/>
      <c r="AJ63" s="13"/>
      <c r="AK63" s="20"/>
    </row>
    <row r="64" spans="1:38" s="27" customFormat="1" ht="18.75" customHeight="1">
      <c r="A64" s="174" t="s">
        <v>387</v>
      </c>
      <c r="B64" s="221" t="s">
        <v>329</v>
      </c>
      <c r="C64" s="153">
        <f>SUM(D64:L64)+SUM(X64:AG64)</f>
        <v>7.0000000000000007E-2</v>
      </c>
      <c r="D64" s="139"/>
      <c r="E64" s="139"/>
      <c r="F64" s="140"/>
      <c r="G64" s="156"/>
      <c r="H64" s="142"/>
      <c r="I64" s="156"/>
      <c r="J64" s="157"/>
      <c r="K64" s="157"/>
      <c r="L64" s="144">
        <f>SUM(M64:W64)</f>
        <v>7.0000000000000007E-2</v>
      </c>
      <c r="M64" s="157"/>
      <c r="N64" s="157"/>
      <c r="O64" s="157"/>
      <c r="P64" s="157"/>
      <c r="Q64" s="157"/>
      <c r="R64" s="157"/>
      <c r="S64" s="157"/>
      <c r="T64" s="157">
        <v>7.0000000000000007E-2</v>
      </c>
      <c r="U64" s="157"/>
      <c r="V64" s="157"/>
      <c r="W64" s="157"/>
      <c r="X64" s="157"/>
      <c r="Y64" s="157"/>
      <c r="Z64" s="157"/>
      <c r="AA64" s="157"/>
      <c r="AB64" s="157"/>
      <c r="AC64" s="157"/>
      <c r="AD64" s="157"/>
      <c r="AE64" s="139"/>
      <c r="AF64" s="157"/>
      <c r="AG64" s="139"/>
      <c r="AH64" s="164" t="s">
        <v>47</v>
      </c>
      <c r="AI64" s="206"/>
      <c r="AJ64" s="13"/>
      <c r="AK64" s="20"/>
    </row>
    <row r="65" spans="1:83" s="27" customFormat="1" ht="18.75" customHeight="1">
      <c r="A65" s="174" t="s">
        <v>388</v>
      </c>
      <c r="B65" s="221" t="s">
        <v>349</v>
      </c>
      <c r="C65" s="153">
        <f t="shared" si="14"/>
        <v>0.13</v>
      </c>
      <c r="D65" s="139"/>
      <c r="E65" s="139"/>
      <c r="F65" s="140"/>
      <c r="G65" s="156"/>
      <c r="H65" s="142"/>
      <c r="I65" s="156"/>
      <c r="J65" s="157"/>
      <c r="K65" s="157"/>
      <c r="L65" s="144">
        <f t="shared" si="17"/>
        <v>0.13</v>
      </c>
      <c r="M65" s="157"/>
      <c r="N65" s="157"/>
      <c r="O65" s="157"/>
      <c r="P65" s="157"/>
      <c r="Q65" s="157"/>
      <c r="R65" s="157">
        <v>0.13</v>
      </c>
      <c r="S65" s="157"/>
      <c r="T65" s="157"/>
      <c r="U65" s="157"/>
      <c r="V65" s="157"/>
      <c r="W65" s="157"/>
      <c r="X65" s="157"/>
      <c r="Y65" s="157"/>
      <c r="Z65" s="157"/>
      <c r="AA65" s="157"/>
      <c r="AB65" s="157"/>
      <c r="AC65" s="157"/>
      <c r="AD65" s="157"/>
      <c r="AE65" s="139"/>
      <c r="AF65" s="157"/>
      <c r="AG65" s="139"/>
      <c r="AH65" s="164" t="s">
        <v>43</v>
      </c>
      <c r="AI65" s="206" t="s">
        <v>166</v>
      </c>
      <c r="AJ65" s="13" t="s">
        <v>18</v>
      </c>
      <c r="AK65" s="20"/>
    </row>
    <row r="66" spans="1:83" s="39" customFormat="1" ht="19.5">
      <c r="A66" s="170">
        <v>2</v>
      </c>
      <c r="B66" s="171" t="s">
        <v>204</v>
      </c>
      <c r="C66" s="180">
        <f t="shared" si="14"/>
        <v>6.58</v>
      </c>
      <c r="D66" s="224">
        <f>SUM(D67:D68)</f>
        <v>1</v>
      </c>
      <c r="E66" s="224">
        <f t="shared" ref="E66:AG66" si="19">SUM(E67:E68)</f>
        <v>0.08</v>
      </c>
      <c r="F66" s="224">
        <f t="shared" si="19"/>
        <v>0</v>
      </c>
      <c r="G66" s="224">
        <f t="shared" si="19"/>
        <v>0</v>
      </c>
      <c r="H66" s="224">
        <f t="shared" si="19"/>
        <v>5.5</v>
      </c>
      <c r="I66" s="224">
        <f t="shared" si="19"/>
        <v>0</v>
      </c>
      <c r="J66" s="224">
        <f t="shared" si="19"/>
        <v>0</v>
      </c>
      <c r="K66" s="224">
        <f t="shared" si="19"/>
        <v>0</v>
      </c>
      <c r="L66" s="224">
        <f t="shared" si="19"/>
        <v>0</v>
      </c>
      <c r="M66" s="224">
        <f t="shared" si="19"/>
        <v>0</v>
      </c>
      <c r="N66" s="224">
        <f t="shared" si="19"/>
        <v>0</v>
      </c>
      <c r="O66" s="224">
        <f t="shared" si="19"/>
        <v>0</v>
      </c>
      <c r="P66" s="224">
        <f t="shared" si="19"/>
        <v>0</v>
      </c>
      <c r="Q66" s="224">
        <f t="shared" si="19"/>
        <v>0</v>
      </c>
      <c r="R66" s="224">
        <f t="shared" si="19"/>
        <v>0</v>
      </c>
      <c r="S66" s="224">
        <f t="shared" si="19"/>
        <v>0</v>
      </c>
      <c r="T66" s="224">
        <f t="shared" si="19"/>
        <v>0</v>
      </c>
      <c r="U66" s="224">
        <f t="shared" si="19"/>
        <v>0</v>
      </c>
      <c r="V66" s="224">
        <f t="shared" si="19"/>
        <v>0</v>
      </c>
      <c r="W66" s="224">
        <f t="shared" si="19"/>
        <v>0</v>
      </c>
      <c r="X66" s="224">
        <f t="shared" si="19"/>
        <v>0</v>
      </c>
      <c r="Y66" s="224">
        <f t="shared" si="19"/>
        <v>0</v>
      </c>
      <c r="Z66" s="224">
        <f t="shared" si="19"/>
        <v>0</v>
      </c>
      <c r="AA66" s="224">
        <f t="shared" si="19"/>
        <v>0</v>
      </c>
      <c r="AB66" s="224">
        <f t="shared" si="19"/>
        <v>0</v>
      </c>
      <c r="AC66" s="224">
        <f t="shared" si="19"/>
        <v>0</v>
      </c>
      <c r="AD66" s="224">
        <f t="shared" si="19"/>
        <v>0</v>
      </c>
      <c r="AE66" s="224">
        <f t="shared" si="19"/>
        <v>0</v>
      </c>
      <c r="AF66" s="224">
        <f t="shared" si="19"/>
        <v>0</v>
      </c>
      <c r="AG66" s="224">
        <f t="shared" si="19"/>
        <v>0</v>
      </c>
      <c r="AH66" s="181"/>
      <c r="AI66" s="228"/>
      <c r="AJ66" s="229"/>
      <c r="AK66" s="38"/>
      <c r="AL66" s="89"/>
    </row>
    <row r="67" spans="1:83" s="108" customFormat="1" ht="19.5">
      <c r="A67" s="174" t="s">
        <v>130</v>
      </c>
      <c r="B67" s="199" t="s">
        <v>216</v>
      </c>
      <c r="C67" s="227">
        <f t="shared" si="14"/>
        <v>0.08</v>
      </c>
      <c r="D67" s="224"/>
      <c r="E67" s="230">
        <v>0.08</v>
      </c>
      <c r="F67" s="224"/>
      <c r="G67" s="224"/>
      <c r="H67" s="224"/>
      <c r="I67" s="224"/>
      <c r="J67" s="224"/>
      <c r="K67" s="224"/>
      <c r="L67" s="224"/>
      <c r="M67" s="224"/>
      <c r="N67" s="224"/>
      <c r="O67" s="224"/>
      <c r="P67" s="224"/>
      <c r="Q67" s="224"/>
      <c r="R67" s="224"/>
      <c r="S67" s="224"/>
      <c r="T67" s="224"/>
      <c r="U67" s="224"/>
      <c r="V67" s="224"/>
      <c r="W67" s="224"/>
      <c r="X67" s="224"/>
      <c r="Y67" s="224"/>
      <c r="Z67" s="224"/>
      <c r="AA67" s="224"/>
      <c r="AB67" s="224"/>
      <c r="AC67" s="224"/>
      <c r="AD67" s="224"/>
      <c r="AE67" s="224"/>
      <c r="AF67" s="224"/>
      <c r="AG67" s="224"/>
      <c r="AH67" s="164" t="s">
        <v>36</v>
      </c>
      <c r="AI67" s="228"/>
      <c r="AJ67" s="229"/>
      <c r="AK67" s="38"/>
      <c r="AL67" s="89"/>
    </row>
    <row r="68" spans="1:83" s="88" customFormat="1" ht="18.75" customHeight="1">
      <c r="A68" s="174" t="s">
        <v>131</v>
      </c>
      <c r="B68" s="199" t="s">
        <v>557</v>
      </c>
      <c r="C68" s="227">
        <f>SUM(D68:L68)+SUM(X68:AG68)</f>
        <v>6.5</v>
      </c>
      <c r="D68" s="142">
        <v>1</v>
      </c>
      <c r="E68" s="139"/>
      <c r="F68" s="140"/>
      <c r="G68" s="156"/>
      <c r="H68" s="142">
        <v>5.5</v>
      </c>
      <c r="I68" s="156"/>
      <c r="J68" s="157"/>
      <c r="K68" s="157"/>
      <c r="L68" s="144">
        <f>SUM(M68:W68)</f>
        <v>0</v>
      </c>
      <c r="M68" s="157"/>
      <c r="N68" s="157"/>
      <c r="O68" s="157"/>
      <c r="P68" s="157"/>
      <c r="Q68" s="157"/>
      <c r="R68" s="157"/>
      <c r="S68" s="157"/>
      <c r="T68" s="157"/>
      <c r="U68" s="157"/>
      <c r="V68" s="157"/>
      <c r="W68" s="157"/>
      <c r="X68" s="157"/>
      <c r="Y68" s="157"/>
      <c r="Z68" s="157"/>
      <c r="AA68" s="157"/>
      <c r="AB68" s="157"/>
      <c r="AC68" s="157"/>
      <c r="AD68" s="157"/>
      <c r="AE68" s="139"/>
      <c r="AF68" s="157"/>
      <c r="AG68" s="139"/>
      <c r="AH68" s="164" t="s">
        <v>34</v>
      </c>
      <c r="AI68" s="206"/>
      <c r="AJ68" s="13"/>
      <c r="AK68" s="20"/>
      <c r="AL68" s="27"/>
      <c r="AM68" s="27"/>
      <c r="AN68" s="27"/>
      <c r="AO68" s="27"/>
      <c r="AP68" s="27"/>
      <c r="AQ68" s="27"/>
      <c r="AR68" s="27"/>
      <c r="AS68" s="27"/>
      <c r="AT68" s="27"/>
      <c r="AU68" s="27"/>
      <c r="AV68" s="27"/>
      <c r="AW68" s="27"/>
      <c r="AX68" s="27"/>
      <c r="AY68" s="27"/>
      <c r="AZ68" s="27"/>
      <c r="BA68" s="27"/>
      <c r="BB68" s="27"/>
      <c r="BC68" s="27"/>
      <c r="BD68" s="27"/>
      <c r="BE68" s="27"/>
      <c r="BF68" s="27"/>
      <c r="BG68" s="27"/>
      <c r="BH68" s="27"/>
      <c r="BI68" s="27"/>
      <c r="BJ68" s="27"/>
      <c r="BK68" s="27"/>
      <c r="BL68" s="27"/>
      <c r="BM68" s="27"/>
      <c r="BN68" s="27"/>
      <c r="BO68" s="27"/>
      <c r="BP68" s="27"/>
      <c r="BQ68" s="27"/>
      <c r="BR68" s="27"/>
      <c r="BS68" s="27"/>
      <c r="BT68" s="27"/>
      <c r="BU68" s="27"/>
      <c r="BV68" s="27"/>
      <c r="BW68" s="27"/>
      <c r="BX68" s="27"/>
      <c r="BY68" s="27"/>
      <c r="BZ68" s="27"/>
      <c r="CA68" s="27"/>
      <c r="CB68" s="27"/>
      <c r="CC68" s="27"/>
      <c r="CD68" s="27"/>
      <c r="CE68" s="27"/>
    </row>
    <row r="69" spans="1:83" s="27" customFormat="1" ht="18.75" customHeight="1">
      <c r="A69" s="170">
        <v>3</v>
      </c>
      <c r="B69" s="171" t="s">
        <v>113</v>
      </c>
      <c r="C69" s="138">
        <f t="shared" si="14"/>
        <v>8.52</v>
      </c>
      <c r="D69" s="149">
        <f t="shared" ref="D69:AG69" si="20">SUM(D70:D71)</f>
        <v>0</v>
      </c>
      <c r="E69" s="149">
        <f t="shared" si="20"/>
        <v>2.0099999999999998</v>
      </c>
      <c r="F69" s="149">
        <f t="shared" si="20"/>
        <v>1.42</v>
      </c>
      <c r="G69" s="149">
        <f t="shared" si="20"/>
        <v>0</v>
      </c>
      <c r="H69" s="149">
        <f t="shared" si="20"/>
        <v>5.09</v>
      </c>
      <c r="I69" s="149">
        <f t="shared" si="20"/>
        <v>0</v>
      </c>
      <c r="J69" s="149">
        <f t="shared" si="20"/>
        <v>0</v>
      </c>
      <c r="K69" s="149">
        <f t="shared" si="20"/>
        <v>0</v>
      </c>
      <c r="L69" s="149">
        <f t="shared" si="20"/>
        <v>0</v>
      </c>
      <c r="M69" s="149">
        <f t="shared" si="20"/>
        <v>0</v>
      </c>
      <c r="N69" s="149">
        <f t="shared" si="20"/>
        <v>0</v>
      </c>
      <c r="O69" s="149">
        <f t="shared" si="20"/>
        <v>0</v>
      </c>
      <c r="P69" s="149">
        <f t="shared" si="20"/>
        <v>0</v>
      </c>
      <c r="Q69" s="149">
        <f t="shared" si="20"/>
        <v>0</v>
      </c>
      <c r="R69" s="149">
        <f t="shared" si="20"/>
        <v>0</v>
      </c>
      <c r="S69" s="149">
        <f t="shared" si="20"/>
        <v>0</v>
      </c>
      <c r="T69" s="149">
        <f t="shared" si="20"/>
        <v>0</v>
      </c>
      <c r="U69" s="149">
        <f t="shared" si="20"/>
        <v>0</v>
      </c>
      <c r="V69" s="149">
        <f t="shared" si="20"/>
        <v>0</v>
      </c>
      <c r="W69" s="149">
        <f t="shared" si="20"/>
        <v>0</v>
      </c>
      <c r="X69" s="149">
        <f t="shared" si="20"/>
        <v>0</v>
      </c>
      <c r="Y69" s="149">
        <f t="shared" si="20"/>
        <v>0</v>
      </c>
      <c r="Z69" s="149">
        <f t="shared" si="20"/>
        <v>0</v>
      </c>
      <c r="AA69" s="149">
        <f t="shared" si="20"/>
        <v>0</v>
      </c>
      <c r="AB69" s="149">
        <f t="shared" si="20"/>
        <v>0</v>
      </c>
      <c r="AC69" s="149">
        <f t="shared" si="20"/>
        <v>0</v>
      </c>
      <c r="AD69" s="149">
        <f t="shared" si="20"/>
        <v>0</v>
      </c>
      <c r="AE69" s="149">
        <f t="shared" si="20"/>
        <v>0</v>
      </c>
      <c r="AF69" s="149">
        <f t="shared" si="20"/>
        <v>0</v>
      </c>
      <c r="AG69" s="149">
        <f t="shared" si="20"/>
        <v>0</v>
      </c>
      <c r="AH69" s="164"/>
      <c r="AI69" s="198"/>
      <c r="AJ69" s="10"/>
      <c r="AK69" s="20"/>
    </row>
    <row r="70" spans="1:83" s="26" customFormat="1" ht="18.75" customHeight="1">
      <c r="A70" s="231" t="s">
        <v>134</v>
      </c>
      <c r="B70" s="232" t="s">
        <v>336</v>
      </c>
      <c r="C70" s="153">
        <f t="shared" si="14"/>
        <v>5</v>
      </c>
      <c r="D70" s="142"/>
      <c r="E70" s="142"/>
      <c r="F70" s="233"/>
      <c r="G70" s="156"/>
      <c r="H70" s="142">
        <v>5</v>
      </c>
      <c r="I70" s="156"/>
      <c r="J70" s="234"/>
      <c r="K70" s="234"/>
      <c r="L70" s="149">
        <f t="shared" si="17"/>
        <v>0</v>
      </c>
      <c r="M70" s="234"/>
      <c r="N70" s="234"/>
      <c r="O70" s="234"/>
      <c r="P70" s="234"/>
      <c r="Q70" s="234"/>
      <c r="R70" s="234"/>
      <c r="S70" s="234"/>
      <c r="T70" s="234"/>
      <c r="U70" s="234"/>
      <c r="V70" s="234"/>
      <c r="W70" s="234"/>
      <c r="X70" s="234"/>
      <c r="Y70" s="234"/>
      <c r="Z70" s="234"/>
      <c r="AA70" s="234"/>
      <c r="AB70" s="234"/>
      <c r="AC70" s="234"/>
      <c r="AD70" s="234"/>
      <c r="AE70" s="235"/>
      <c r="AF70" s="234"/>
      <c r="AG70" s="235"/>
      <c r="AH70" s="141" t="s">
        <v>36</v>
      </c>
      <c r="AI70" s="206" t="s">
        <v>180</v>
      </c>
      <c r="AJ70" s="21" t="s">
        <v>19</v>
      </c>
      <c r="AK70" s="22"/>
    </row>
    <row r="71" spans="1:83" s="33" customFormat="1" ht="18.75" customHeight="1">
      <c r="A71" s="231" t="s">
        <v>392</v>
      </c>
      <c r="B71" s="232" t="s">
        <v>64</v>
      </c>
      <c r="C71" s="153">
        <f t="shared" si="14"/>
        <v>3.5199999999999996</v>
      </c>
      <c r="D71" s="175">
        <v>0</v>
      </c>
      <c r="E71" s="175">
        <v>2.0099999999999998</v>
      </c>
      <c r="F71" s="161">
        <v>1.42</v>
      </c>
      <c r="G71" s="161">
        <v>0</v>
      </c>
      <c r="H71" s="175">
        <v>0.09</v>
      </c>
      <c r="I71" s="156">
        <v>0</v>
      </c>
      <c r="J71" s="156">
        <v>0</v>
      </c>
      <c r="K71" s="156">
        <v>0</v>
      </c>
      <c r="L71" s="149">
        <f t="shared" si="17"/>
        <v>0</v>
      </c>
      <c r="M71" s="156">
        <v>0</v>
      </c>
      <c r="N71" s="156">
        <v>0</v>
      </c>
      <c r="O71" s="156">
        <v>0</v>
      </c>
      <c r="P71" s="156">
        <v>0</v>
      </c>
      <c r="Q71" s="156">
        <v>0</v>
      </c>
      <c r="R71" s="156">
        <v>0</v>
      </c>
      <c r="S71" s="156">
        <v>0</v>
      </c>
      <c r="T71" s="156">
        <v>0</v>
      </c>
      <c r="U71" s="156">
        <v>0</v>
      </c>
      <c r="V71" s="156">
        <v>0</v>
      </c>
      <c r="W71" s="156">
        <v>0</v>
      </c>
      <c r="X71" s="156">
        <v>0</v>
      </c>
      <c r="Y71" s="156">
        <v>0</v>
      </c>
      <c r="Z71" s="156">
        <v>0</v>
      </c>
      <c r="AA71" s="156">
        <v>0</v>
      </c>
      <c r="AB71" s="156">
        <v>0</v>
      </c>
      <c r="AC71" s="156"/>
      <c r="AD71" s="156">
        <v>0</v>
      </c>
      <c r="AE71" s="142">
        <v>0</v>
      </c>
      <c r="AF71" s="156">
        <v>0</v>
      </c>
      <c r="AG71" s="142">
        <v>0</v>
      </c>
      <c r="AH71" s="176" t="s">
        <v>263</v>
      </c>
      <c r="AI71" s="206"/>
      <c r="AJ71" s="21" t="s">
        <v>19</v>
      </c>
      <c r="AK71" s="22"/>
      <c r="AL71" s="26"/>
    </row>
    <row r="72" spans="1:83" s="30" customFormat="1" ht="18.75">
      <c r="A72" s="170">
        <v>4</v>
      </c>
      <c r="B72" s="236" t="s">
        <v>306</v>
      </c>
      <c r="C72" s="138">
        <f t="shared" si="14"/>
        <v>48.679999999999986</v>
      </c>
      <c r="D72" s="149">
        <f>SUM(D73:D93)</f>
        <v>0.4</v>
      </c>
      <c r="E72" s="149">
        <f t="shared" ref="E72:AG72" si="21">SUM(E73:E93)</f>
        <v>26.099999999999994</v>
      </c>
      <c r="F72" s="149">
        <f t="shared" si="21"/>
        <v>20.259999999999994</v>
      </c>
      <c r="G72" s="149">
        <f t="shared" si="21"/>
        <v>0</v>
      </c>
      <c r="H72" s="149">
        <f t="shared" si="21"/>
        <v>0.65</v>
      </c>
      <c r="I72" s="149">
        <f t="shared" si="21"/>
        <v>0</v>
      </c>
      <c r="J72" s="149">
        <f t="shared" si="21"/>
        <v>0</v>
      </c>
      <c r="K72" s="149">
        <f t="shared" si="21"/>
        <v>0</v>
      </c>
      <c r="L72" s="149">
        <f>SUM(L73:L93)</f>
        <v>0.55000000000000004</v>
      </c>
      <c r="M72" s="149">
        <f t="shared" si="21"/>
        <v>0</v>
      </c>
      <c r="N72" s="149">
        <f t="shared" si="21"/>
        <v>0</v>
      </c>
      <c r="O72" s="149">
        <f t="shared" si="21"/>
        <v>0</v>
      </c>
      <c r="P72" s="149">
        <f t="shared" si="21"/>
        <v>0</v>
      </c>
      <c r="Q72" s="149">
        <f t="shared" si="21"/>
        <v>0</v>
      </c>
      <c r="R72" s="149">
        <f t="shared" si="21"/>
        <v>0.1</v>
      </c>
      <c r="S72" s="149">
        <f t="shared" si="21"/>
        <v>0.33</v>
      </c>
      <c r="T72" s="149">
        <f t="shared" si="21"/>
        <v>0</v>
      </c>
      <c r="U72" s="149">
        <f t="shared" si="21"/>
        <v>0</v>
      </c>
      <c r="V72" s="149">
        <f t="shared" si="21"/>
        <v>0</v>
      </c>
      <c r="W72" s="149">
        <f t="shared" si="21"/>
        <v>0.12</v>
      </c>
      <c r="X72" s="149">
        <f t="shared" si="21"/>
        <v>0</v>
      </c>
      <c r="Y72" s="149">
        <f t="shared" si="21"/>
        <v>0</v>
      </c>
      <c r="Z72" s="149">
        <f t="shared" si="21"/>
        <v>0.12</v>
      </c>
      <c r="AA72" s="149">
        <f t="shared" si="21"/>
        <v>0</v>
      </c>
      <c r="AB72" s="149">
        <f t="shared" si="21"/>
        <v>0</v>
      </c>
      <c r="AC72" s="149">
        <f t="shared" si="21"/>
        <v>0</v>
      </c>
      <c r="AD72" s="149">
        <f t="shared" si="21"/>
        <v>0</v>
      </c>
      <c r="AE72" s="149">
        <f t="shared" si="21"/>
        <v>0</v>
      </c>
      <c r="AF72" s="149">
        <f t="shared" si="21"/>
        <v>0</v>
      </c>
      <c r="AG72" s="149">
        <f t="shared" si="21"/>
        <v>0.6</v>
      </c>
      <c r="AH72" s="172"/>
      <c r="AI72" s="237"/>
      <c r="AJ72" s="173"/>
      <c r="AK72" s="150"/>
      <c r="AL72" s="28"/>
    </row>
    <row r="73" spans="1:83" s="37" customFormat="1" ht="24.95" customHeight="1">
      <c r="A73" s="164" t="s">
        <v>135</v>
      </c>
      <c r="B73" s="232" t="s">
        <v>82</v>
      </c>
      <c r="C73" s="153">
        <f t="shared" si="14"/>
        <v>1</v>
      </c>
      <c r="D73" s="175"/>
      <c r="E73" s="175">
        <v>0.3</v>
      </c>
      <c r="F73" s="161">
        <v>0.3</v>
      </c>
      <c r="G73" s="161"/>
      <c r="H73" s="175"/>
      <c r="I73" s="161"/>
      <c r="J73" s="161"/>
      <c r="K73" s="161"/>
      <c r="L73" s="144">
        <f t="shared" si="17"/>
        <v>0</v>
      </c>
      <c r="M73" s="161"/>
      <c r="N73" s="161"/>
      <c r="O73" s="161"/>
      <c r="P73" s="161"/>
      <c r="Q73" s="181"/>
      <c r="R73" s="181"/>
      <c r="S73" s="181"/>
      <c r="T73" s="181"/>
      <c r="U73" s="181"/>
      <c r="V73" s="181"/>
      <c r="W73" s="181"/>
      <c r="X73" s="181"/>
      <c r="Y73" s="181"/>
      <c r="Z73" s="181"/>
      <c r="AA73" s="181"/>
      <c r="AB73" s="181"/>
      <c r="AC73" s="181"/>
      <c r="AD73" s="181"/>
      <c r="AE73" s="196"/>
      <c r="AF73" s="181"/>
      <c r="AG73" s="196">
        <v>0.4</v>
      </c>
      <c r="AH73" s="164" t="s">
        <v>38</v>
      </c>
      <c r="AI73" s="238"/>
      <c r="AJ73" s="11" t="s">
        <v>20</v>
      </c>
      <c r="AK73" s="40">
        <v>0.5</v>
      </c>
      <c r="AL73" s="40"/>
      <c r="AO73" s="37">
        <v>58.34</v>
      </c>
    </row>
    <row r="74" spans="1:83" s="37" customFormat="1" ht="24.95" customHeight="1">
      <c r="A74" s="164" t="s">
        <v>136</v>
      </c>
      <c r="B74" s="181" t="s">
        <v>367</v>
      </c>
      <c r="C74" s="153">
        <f t="shared" si="14"/>
        <v>34</v>
      </c>
      <c r="D74" s="175"/>
      <c r="E74" s="175">
        <v>20</v>
      </c>
      <c r="F74" s="161">
        <v>14</v>
      </c>
      <c r="G74" s="161"/>
      <c r="H74" s="175"/>
      <c r="I74" s="161"/>
      <c r="J74" s="161"/>
      <c r="K74" s="161"/>
      <c r="L74" s="144">
        <f t="shared" si="17"/>
        <v>0</v>
      </c>
      <c r="M74" s="161"/>
      <c r="N74" s="161"/>
      <c r="O74" s="161"/>
      <c r="P74" s="161"/>
      <c r="Q74" s="181"/>
      <c r="R74" s="181"/>
      <c r="S74" s="181"/>
      <c r="T74" s="181"/>
      <c r="U74" s="181"/>
      <c r="V74" s="181"/>
      <c r="W74" s="181"/>
      <c r="X74" s="181"/>
      <c r="Y74" s="181"/>
      <c r="Z74" s="181"/>
      <c r="AA74" s="181"/>
      <c r="AB74" s="181"/>
      <c r="AC74" s="181"/>
      <c r="AD74" s="181"/>
      <c r="AE74" s="196"/>
      <c r="AF74" s="181"/>
      <c r="AG74" s="196"/>
      <c r="AH74" s="164" t="s">
        <v>38</v>
      </c>
      <c r="AI74" s="238"/>
      <c r="AJ74" s="11"/>
      <c r="AK74" s="40"/>
      <c r="AL74" s="40"/>
      <c r="AO74" s="115">
        <v>1.21</v>
      </c>
    </row>
    <row r="75" spans="1:83" s="41" customFormat="1" ht="24.95" customHeight="1">
      <c r="A75" s="164" t="s">
        <v>288</v>
      </c>
      <c r="B75" s="232" t="s">
        <v>82</v>
      </c>
      <c r="C75" s="153">
        <f t="shared" si="14"/>
        <v>0.60000000000000009</v>
      </c>
      <c r="D75" s="175"/>
      <c r="E75" s="175">
        <v>0.2</v>
      </c>
      <c r="F75" s="161">
        <v>0.2</v>
      </c>
      <c r="G75" s="161"/>
      <c r="H75" s="175">
        <v>0.08</v>
      </c>
      <c r="I75" s="161"/>
      <c r="J75" s="161"/>
      <c r="K75" s="161"/>
      <c r="L75" s="144">
        <f t="shared" si="17"/>
        <v>0.12</v>
      </c>
      <c r="M75" s="161"/>
      <c r="N75" s="161"/>
      <c r="O75" s="161"/>
      <c r="P75" s="161"/>
      <c r="Q75" s="181"/>
      <c r="R75" s="181"/>
      <c r="S75" s="181"/>
      <c r="T75" s="181"/>
      <c r="U75" s="181"/>
      <c r="V75" s="181"/>
      <c r="W75" s="181">
        <v>0.12</v>
      </c>
      <c r="X75" s="181"/>
      <c r="Y75" s="181"/>
      <c r="Z75" s="181"/>
      <c r="AA75" s="181"/>
      <c r="AB75" s="181"/>
      <c r="AC75" s="181"/>
      <c r="AD75" s="181"/>
      <c r="AE75" s="196"/>
      <c r="AF75" s="181"/>
      <c r="AG75" s="196"/>
      <c r="AH75" s="164" t="s">
        <v>40</v>
      </c>
      <c r="AI75" s="238" t="s">
        <v>174</v>
      </c>
      <c r="AJ75" s="11" t="s">
        <v>20</v>
      </c>
      <c r="AK75" s="40"/>
      <c r="AL75" s="40"/>
    </row>
    <row r="76" spans="1:83" s="40" customFormat="1" ht="24.95" customHeight="1">
      <c r="A76" s="164" t="s">
        <v>390</v>
      </c>
      <c r="B76" s="232" t="s">
        <v>82</v>
      </c>
      <c r="C76" s="153">
        <f t="shared" si="14"/>
        <v>0.5</v>
      </c>
      <c r="D76" s="175"/>
      <c r="E76" s="175">
        <v>0.25</v>
      </c>
      <c r="F76" s="161">
        <v>0.25</v>
      </c>
      <c r="G76" s="161"/>
      <c r="H76" s="175"/>
      <c r="I76" s="161"/>
      <c r="J76" s="161"/>
      <c r="K76" s="161"/>
      <c r="L76" s="144">
        <f t="shared" si="17"/>
        <v>0</v>
      </c>
      <c r="M76" s="161"/>
      <c r="N76" s="161"/>
      <c r="O76" s="161"/>
      <c r="P76" s="161"/>
      <c r="Q76" s="181"/>
      <c r="R76" s="181"/>
      <c r="S76" s="181"/>
      <c r="T76" s="181"/>
      <c r="U76" s="181"/>
      <c r="V76" s="181"/>
      <c r="W76" s="181"/>
      <c r="X76" s="181"/>
      <c r="Y76" s="181"/>
      <c r="Z76" s="181"/>
      <c r="AA76" s="181"/>
      <c r="AB76" s="181"/>
      <c r="AC76" s="181"/>
      <c r="AD76" s="181"/>
      <c r="AE76" s="196"/>
      <c r="AF76" s="181"/>
      <c r="AG76" s="196"/>
      <c r="AH76" s="164" t="s">
        <v>42</v>
      </c>
      <c r="AI76" s="238"/>
      <c r="AJ76" s="11" t="s">
        <v>20</v>
      </c>
      <c r="AK76" s="40">
        <v>0</v>
      </c>
      <c r="AO76" s="40" t="e">
        <f>AO75-#REF!</f>
        <v>#REF!</v>
      </c>
    </row>
    <row r="77" spans="1:83" s="40" customFormat="1" ht="24.95" customHeight="1">
      <c r="A77" s="164" t="s">
        <v>289</v>
      </c>
      <c r="B77" s="232" t="s">
        <v>82</v>
      </c>
      <c r="C77" s="153">
        <f t="shared" si="14"/>
        <v>0.35</v>
      </c>
      <c r="D77" s="175"/>
      <c r="E77" s="175"/>
      <c r="F77" s="161">
        <v>0.22</v>
      </c>
      <c r="G77" s="161"/>
      <c r="H77" s="175">
        <v>0.13</v>
      </c>
      <c r="I77" s="161"/>
      <c r="J77" s="161"/>
      <c r="K77" s="161"/>
      <c r="L77" s="144">
        <f t="shared" si="17"/>
        <v>0</v>
      </c>
      <c r="M77" s="161"/>
      <c r="N77" s="161"/>
      <c r="O77" s="161"/>
      <c r="P77" s="161"/>
      <c r="Q77" s="181"/>
      <c r="R77" s="181"/>
      <c r="S77" s="181"/>
      <c r="T77" s="181"/>
      <c r="U77" s="181"/>
      <c r="V77" s="181"/>
      <c r="W77" s="181"/>
      <c r="X77" s="181"/>
      <c r="Y77" s="181"/>
      <c r="Z77" s="181"/>
      <c r="AA77" s="181"/>
      <c r="AB77" s="181"/>
      <c r="AC77" s="181"/>
      <c r="AD77" s="181"/>
      <c r="AE77" s="196"/>
      <c r="AF77" s="181"/>
      <c r="AG77" s="196"/>
      <c r="AH77" s="164" t="s">
        <v>34</v>
      </c>
      <c r="AI77" s="238"/>
      <c r="AJ77" s="11" t="s">
        <v>20</v>
      </c>
      <c r="AK77" s="40">
        <v>0</v>
      </c>
    </row>
    <row r="78" spans="1:83" s="41" customFormat="1" ht="24.95" customHeight="1">
      <c r="A78" s="164" t="s">
        <v>290</v>
      </c>
      <c r="B78" s="232" t="s">
        <v>82</v>
      </c>
      <c r="C78" s="153">
        <f t="shared" si="14"/>
        <v>0.6</v>
      </c>
      <c r="D78" s="175"/>
      <c r="E78" s="175">
        <v>0.6</v>
      </c>
      <c r="F78" s="161"/>
      <c r="G78" s="161"/>
      <c r="H78" s="175"/>
      <c r="I78" s="161"/>
      <c r="J78" s="161"/>
      <c r="K78" s="161"/>
      <c r="L78" s="144">
        <f t="shared" si="17"/>
        <v>0</v>
      </c>
      <c r="M78" s="161"/>
      <c r="N78" s="161"/>
      <c r="O78" s="161"/>
      <c r="P78" s="161"/>
      <c r="Q78" s="181"/>
      <c r="R78" s="181"/>
      <c r="S78" s="181"/>
      <c r="T78" s="181"/>
      <c r="U78" s="181"/>
      <c r="V78" s="181"/>
      <c r="W78" s="181"/>
      <c r="X78" s="181"/>
      <c r="Y78" s="181"/>
      <c r="Z78" s="181"/>
      <c r="AA78" s="181"/>
      <c r="AB78" s="181"/>
      <c r="AC78" s="181"/>
      <c r="AD78" s="181"/>
      <c r="AE78" s="196"/>
      <c r="AF78" s="181"/>
      <c r="AG78" s="196"/>
      <c r="AH78" s="164" t="s">
        <v>55</v>
      </c>
      <c r="AI78" s="232"/>
      <c r="AJ78" s="11" t="s">
        <v>20</v>
      </c>
      <c r="AK78" s="40"/>
      <c r="AL78" s="40"/>
    </row>
    <row r="79" spans="1:83" s="40" customFormat="1" ht="24.95" customHeight="1">
      <c r="A79" s="164" t="s">
        <v>291</v>
      </c>
      <c r="B79" s="232" t="s">
        <v>83</v>
      </c>
      <c r="C79" s="153">
        <f t="shared" si="14"/>
        <v>0.2</v>
      </c>
      <c r="D79" s="205"/>
      <c r="E79" s="205">
        <v>0.15</v>
      </c>
      <c r="F79" s="153">
        <v>0.05</v>
      </c>
      <c r="G79" s="153"/>
      <c r="H79" s="205"/>
      <c r="I79" s="153"/>
      <c r="J79" s="153"/>
      <c r="K79" s="153"/>
      <c r="L79" s="144">
        <f t="shared" si="17"/>
        <v>0</v>
      </c>
      <c r="M79" s="153"/>
      <c r="N79" s="153"/>
      <c r="O79" s="153"/>
      <c r="P79" s="153"/>
      <c r="Q79" s="153"/>
      <c r="R79" s="153"/>
      <c r="S79" s="153"/>
      <c r="T79" s="153"/>
      <c r="U79" s="153"/>
      <c r="V79" s="153"/>
      <c r="W79" s="153"/>
      <c r="X79" s="153"/>
      <c r="Y79" s="153"/>
      <c r="Z79" s="153"/>
      <c r="AA79" s="153"/>
      <c r="AB79" s="153"/>
      <c r="AC79" s="153"/>
      <c r="AD79" s="153"/>
      <c r="AE79" s="205"/>
      <c r="AF79" s="153"/>
      <c r="AG79" s="205"/>
      <c r="AH79" s="164" t="s">
        <v>56</v>
      </c>
      <c r="AI79" s="238"/>
      <c r="AJ79" s="11" t="s">
        <v>20</v>
      </c>
    </row>
    <row r="80" spans="1:83" s="41" customFormat="1" ht="24.95" customHeight="1">
      <c r="A80" s="164" t="s">
        <v>292</v>
      </c>
      <c r="B80" s="232" t="s">
        <v>83</v>
      </c>
      <c r="C80" s="153">
        <f t="shared" si="14"/>
        <v>0.60000000000000009</v>
      </c>
      <c r="D80" s="205"/>
      <c r="E80" s="205">
        <v>0.4</v>
      </c>
      <c r="F80" s="153">
        <v>0.2</v>
      </c>
      <c r="G80" s="153"/>
      <c r="H80" s="205"/>
      <c r="I80" s="153"/>
      <c r="J80" s="153"/>
      <c r="K80" s="153"/>
      <c r="L80" s="144">
        <f t="shared" si="17"/>
        <v>0</v>
      </c>
      <c r="M80" s="153"/>
      <c r="N80" s="153"/>
      <c r="O80" s="153"/>
      <c r="P80" s="153"/>
      <c r="Q80" s="153"/>
      <c r="R80" s="153"/>
      <c r="S80" s="153"/>
      <c r="T80" s="153"/>
      <c r="U80" s="153"/>
      <c r="V80" s="153"/>
      <c r="W80" s="153"/>
      <c r="X80" s="153"/>
      <c r="Y80" s="153"/>
      <c r="Z80" s="153"/>
      <c r="AA80" s="153"/>
      <c r="AB80" s="153"/>
      <c r="AC80" s="153"/>
      <c r="AD80" s="153"/>
      <c r="AE80" s="205"/>
      <c r="AF80" s="153"/>
      <c r="AG80" s="205"/>
      <c r="AH80" s="164" t="s">
        <v>43</v>
      </c>
      <c r="AI80" s="238"/>
      <c r="AJ80" s="11" t="s">
        <v>20</v>
      </c>
      <c r="AK80" s="40"/>
      <c r="AL80" s="40"/>
    </row>
    <row r="81" spans="1:38" s="40" customFormat="1" ht="24.95" customHeight="1">
      <c r="A81" s="164" t="s">
        <v>293</v>
      </c>
      <c r="B81" s="232" t="s">
        <v>82</v>
      </c>
      <c r="C81" s="153">
        <f t="shared" si="14"/>
        <v>0.35</v>
      </c>
      <c r="D81" s="175"/>
      <c r="E81" s="175">
        <v>0.15</v>
      </c>
      <c r="F81" s="161">
        <v>0.2</v>
      </c>
      <c r="G81" s="161"/>
      <c r="H81" s="175"/>
      <c r="I81" s="161"/>
      <c r="J81" s="161"/>
      <c r="K81" s="161"/>
      <c r="L81" s="144">
        <f t="shared" si="17"/>
        <v>0</v>
      </c>
      <c r="M81" s="161"/>
      <c r="N81" s="161"/>
      <c r="O81" s="161"/>
      <c r="P81" s="161"/>
      <c r="Q81" s="181"/>
      <c r="R81" s="181"/>
      <c r="S81" s="181"/>
      <c r="T81" s="181"/>
      <c r="U81" s="181"/>
      <c r="V81" s="181"/>
      <c r="W81" s="181"/>
      <c r="X81" s="181"/>
      <c r="Y81" s="181"/>
      <c r="Z81" s="181"/>
      <c r="AA81" s="181"/>
      <c r="AB81" s="181"/>
      <c r="AC81" s="181"/>
      <c r="AD81" s="181"/>
      <c r="AE81" s="196"/>
      <c r="AF81" s="181"/>
      <c r="AG81" s="196"/>
      <c r="AH81" s="164" t="s">
        <v>47</v>
      </c>
      <c r="AI81" s="232" t="s">
        <v>167</v>
      </c>
      <c r="AJ81" s="11" t="s">
        <v>20</v>
      </c>
    </row>
    <row r="82" spans="1:38" s="40" customFormat="1" ht="24.95" customHeight="1">
      <c r="A82" s="164" t="s">
        <v>294</v>
      </c>
      <c r="B82" s="232" t="s">
        <v>82</v>
      </c>
      <c r="C82" s="153">
        <f t="shared" si="14"/>
        <v>0.8</v>
      </c>
      <c r="D82" s="205"/>
      <c r="E82" s="205">
        <v>0.4</v>
      </c>
      <c r="F82" s="153">
        <v>0.4</v>
      </c>
      <c r="G82" s="153"/>
      <c r="H82" s="205"/>
      <c r="I82" s="153"/>
      <c r="J82" s="153"/>
      <c r="K82" s="153"/>
      <c r="L82" s="144">
        <f t="shared" si="17"/>
        <v>0</v>
      </c>
      <c r="M82" s="153"/>
      <c r="N82" s="153"/>
      <c r="O82" s="153"/>
      <c r="P82" s="153"/>
      <c r="Q82" s="153"/>
      <c r="R82" s="153"/>
      <c r="S82" s="153"/>
      <c r="T82" s="153"/>
      <c r="U82" s="153"/>
      <c r="V82" s="153"/>
      <c r="W82" s="153"/>
      <c r="X82" s="153"/>
      <c r="Y82" s="153"/>
      <c r="Z82" s="153"/>
      <c r="AA82" s="153"/>
      <c r="AB82" s="153"/>
      <c r="AC82" s="153"/>
      <c r="AD82" s="153"/>
      <c r="AE82" s="205"/>
      <c r="AF82" s="153"/>
      <c r="AG82" s="205"/>
      <c r="AH82" s="164" t="s">
        <v>35</v>
      </c>
      <c r="AI82" s="238" t="s">
        <v>269</v>
      </c>
      <c r="AJ82" s="11" t="s">
        <v>20</v>
      </c>
    </row>
    <row r="83" spans="1:38" s="41" customFormat="1" ht="24.95" customHeight="1">
      <c r="A83" s="164" t="s">
        <v>295</v>
      </c>
      <c r="B83" s="232" t="s">
        <v>82</v>
      </c>
      <c r="C83" s="153">
        <f t="shared" si="14"/>
        <v>0.8</v>
      </c>
      <c r="D83" s="205"/>
      <c r="E83" s="205">
        <v>0.4</v>
      </c>
      <c r="F83" s="153">
        <v>0.4</v>
      </c>
      <c r="G83" s="153"/>
      <c r="H83" s="205"/>
      <c r="I83" s="153"/>
      <c r="J83" s="153"/>
      <c r="K83" s="153"/>
      <c r="L83" s="144">
        <f t="shared" si="17"/>
        <v>0</v>
      </c>
      <c r="M83" s="153"/>
      <c r="N83" s="153"/>
      <c r="O83" s="153"/>
      <c r="P83" s="153"/>
      <c r="Q83" s="153"/>
      <c r="R83" s="153"/>
      <c r="S83" s="153"/>
      <c r="T83" s="153"/>
      <c r="U83" s="153"/>
      <c r="V83" s="153"/>
      <c r="W83" s="153"/>
      <c r="X83" s="153"/>
      <c r="Y83" s="153"/>
      <c r="Z83" s="153"/>
      <c r="AA83" s="153"/>
      <c r="AB83" s="153"/>
      <c r="AC83" s="153"/>
      <c r="AD83" s="153"/>
      <c r="AE83" s="205"/>
      <c r="AF83" s="153"/>
      <c r="AG83" s="205"/>
      <c r="AH83" s="164" t="s">
        <v>58</v>
      </c>
      <c r="AI83" s="232"/>
      <c r="AJ83" s="11" t="s">
        <v>20</v>
      </c>
      <c r="AK83" s="40"/>
      <c r="AL83" s="40"/>
    </row>
    <row r="84" spans="1:38" s="41" customFormat="1" ht="24.95" customHeight="1">
      <c r="A84" s="164" t="s">
        <v>296</v>
      </c>
      <c r="B84" s="232" t="s">
        <v>82</v>
      </c>
      <c r="C84" s="153">
        <f t="shared" si="14"/>
        <v>0.8</v>
      </c>
      <c r="D84" s="205">
        <v>0.2</v>
      </c>
      <c r="E84" s="205">
        <v>0.3</v>
      </c>
      <c r="F84" s="153">
        <v>0.3</v>
      </c>
      <c r="G84" s="153"/>
      <c r="H84" s="205"/>
      <c r="I84" s="153"/>
      <c r="J84" s="153"/>
      <c r="K84" s="153"/>
      <c r="L84" s="144">
        <f t="shared" si="17"/>
        <v>0</v>
      </c>
      <c r="M84" s="153"/>
      <c r="N84" s="153"/>
      <c r="O84" s="153"/>
      <c r="P84" s="153"/>
      <c r="Q84" s="153"/>
      <c r="R84" s="153"/>
      <c r="S84" s="153"/>
      <c r="T84" s="153"/>
      <c r="U84" s="153"/>
      <c r="V84" s="153"/>
      <c r="W84" s="153"/>
      <c r="X84" s="153"/>
      <c r="Y84" s="153"/>
      <c r="Z84" s="153"/>
      <c r="AA84" s="153"/>
      <c r="AB84" s="153"/>
      <c r="AC84" s="153"/>
      <c r="AD84" s="153"/>
      <c r="AE84" s="205"/>
      <c r="AF84" s="153"/>
      <c r="AG84" s="205"/>
      <c r="AH84" s="164" t="s">
        <v>44</v>
      </c>
      <c r="AI84" s="238"/>
      <c r="AJ84" s="11" t="s">
        <v>20</v>
      </c>
      <c r="AK84" s="40"/>
      <c r="AL84" s="40"/>
    </row>
    <row r="85" spans="1:38" s="41" customFormat="1" ht="24.95" customHeight="1">
      <c r="A85" s="164" t="s">
        <v>297</v>
      </c>
      <c r="B85" s="232" t="s">
        <v>82</v>
      </c>
      <c r="C85" s="153">
        <f t="shared" si="14"/>
        <v>0.8</v>
      </c>
      <c r="D85" s="175"/>
      <c r="E85" s="175">
        <v>0.4</v>
      </c>
      <c r="F85" s="161">
        <v>0.4</v>
      </c>
      <c r="G85" s="161"/>
      <c r="H85" s="175"/>
      <c r="I85" s="161"/>
      <c r="J85" s="161"/>
      <c r="K85" s="161"/>
      <c r="L85" s="144">
        <f t="shared" si="17"/>
        <v>0</v>
      </c>
      <c r="M85" s="161"/>
      <c r="N85" s="161"/>
      <c r="O85" s="161"/>
      <c r="P85" s="161"/>
      <c r="Q85" s="181"/>
      <c r="R85" s="181"/>
      <c r="S85" s="181"/>
      <c r="T85" s="181"/>
      <c r="U85" s="181"/>
      <c r="V85" s="181"/>
      <c r="W85" s="181"/>
      <c r="X85" s="181"/>
      <c r="Y85" s="181"/>
      <c r="Z85" s="181"/>
      <c r="AA85" s="181"/>
      <c r="AB85" s="181"/>
      <c r="AC85" s="181"/>
      <c r="AD85" s="181"/>
      <c r="AE85" s="196"/>
      <c r="AF85" s="181"/>
      <c r="AG85" s="196"/>
      <c r="AH85" s="164" t="s">
        <v>60</v>
      </c>
      <c r="AI85" s="238"/>
      <c r="AJ85" s="11" t="s">
        <v>20</v>
      </c>
      <c r="AK85" s="40"/>
      <c r="AL85" s="40"/>
    </row>
    <row r="86" spans="1:38" s="41" customFormat="1" ht="24.95" customHeight="1">
      <c r="A86" s="164" t="s">
        <v>298</v>
      </c>
      <c r="B86" s="232" t="s">
        <v>82</v>
      </c>
      <c r="C86" s="153">
        <f t="shared" si="14"/>
        <v>0.8</v>
      </c>
      <c r="D86" s="205"/>
      <c r="E86" s="205">
        <v>0.6</v>
      </c>
      <c r="F86" s="153">
        <v>0.2</v>
      </c>
      <c r="G86" s="153"/>
      <c r="H86" s="205"/>
      <c r="I86" s="153"/>
      <c r="J86" s="153"/>
      <c r="K86" s="153"/>
      <c r="L86" s="144">
        <f t="shared" si="17"/>
        <v>0</v>
      </c>
      <c r="M86" s="153"/>
      <c r="N86" s="153"/>
      <c r="O86" s="153"/>
      <c r="P86" s="153"/>
      <c r="Q86" s="153"/>
      <c r="R86" s="153"/>
      <c r="S86" s="153"/>
      <c r="T86" s="153"/>
      <c r="U86" s="153"/>
      <c r="V86" s="153"/>
      <c r="W86" s="153"/>
      <c r="X86" s="153"/>
      <c r="Y86" s="153"/>
      <c r="Z86" s="153"/>
      <c r="AA86" s="153"/>
      <c r="AB86" s="153"/>
      <c r="AC86" s="153"/>
      <c r="AD86" s="153"/>
      <c r="AE86" s="205"/>
      <c r="AF86" s="153"/>
      <c r="AG86" s="205"/>
      <c r="AH86" s="164" t="s">
        <v>234</v>
      </c>
      <c r="AI86" s="238"/>
      <c r="AJ86" s="11" t="s">
        <v>20</v>
      </c>
      <c r="AK86" s="40"/>
      <c r="AL86" s="40"/>
    </row>
    <row r="87" spans="1:38" s="117" customFormat="1" ht="24.95" customHeight="1">
      <c r="A87" s="164" t="s">
        <v>299</v>
      </c>
      <c r="B87" s="232" t="s">
        <v>82</v>
      </c>
      <c r="C87" s="153">
        <f t="shared" ref="C87:C114" si="22">SUM(D87:L87)+SUM(X87:AG87)</f>
        <v>0.99999999999999989</v>
      </c>
      <c r="D87" s="205">
        <v>0.2</v>
      </c>
      <c r="E87" s="205">
        <v>0.3</v>
      </c>
      <c r="F87" s="153">
        <v>0.2</v>
      </c>
      <c r="G87" s="153"/>
      <c r="H87" s="205">
        <v>0.2</v>
      </c>
      <c r="I87" s="153"/>
      <c r="J87" s="153"/>
      <c r="K87" s="153"/>
      <c r="L87" s="144">
        <f t="shared" si="17"/>
        <v>0</v>
      </c>
      <c r="M87" s="153"/>
      <c r="N87" s="153"/>
      <c r="O87" s="153"/>
      <c r="P87" s="153"/>
      <c r="Q87" s="153"/>
      <c r="R87" s="153"/>
      <c r="S87" s="153"/>
      <c r="T87" s="153"/>
      <c r="U87" s="153"/>
      <c r="V87" s="153"/>
      <c r="W87" s="153"/>
      <c r="X87" s="153"/>
      <c r="Y87" s="153"/>
      <c r="Z87" s="153"/>
      <c r="AA87" s="153"/>
      <c r="AB87" s="153"/>
      <c r="AC87" s="153"/>
      <c r="AD87" s="153"/>
      <c r="AE87" s="205"/>
      <c r="AF87" s="153"/>
      <c r="AG87" s="205">
        <v>0.1</v>
      </c>
      <c r="AH87" s="164" t="s">
        <v>32</v>
      </c>
      <c r="AI87" s="238"/>
      <c r="AJ87" s="23" t="s">
        <v>20</v>
      </c>
      <c r="AK87" s="24"/>
      <c r="AL87" s="24"/>
    </row>
    <row r="88" spans="1:38" s="24" customFormat="1" ht="24.95" customHeight="1">
      <c r="A88" s="164" t="s">
        <v>300</v>
      </c>
      <c r="B88" s="239" t="s">
        <v>83</v>
      </c>
      <c r="C88" s="153">
        <f t="shared" si="22"/>
        <v>0.47000000000000003</v>
      </c>
      <c r="D88" s="205"/>
      <c r="E88" s="205"/>
      <c r="F88" s="153">
        <v>0.04</v>
      </c>
      <c r="G88" s="153"/>
      <c r="H88" s="205">
        <v>0.04</v>
      </c>
      <c r="I88" s="153"/>
      <c r="J88" s="153"/>
      <c r="K88" s="153"/>
      <c r="L88" s="149">
        <f t="shared" si="17"/>
        <v>0.27</v>
      </c>
      <c r="M88" s="153"/>
      <c r="N88" s="153"/>
      <c r="O88" s="153"/>
      <c r="P88" s="153"/>
      <c r="Q88" s="153"/>
      <c r="R88" s="153"/>
      <c r="S88" s="153">
        <v>0.27</v>
      </c>
      <c r="T88" s="153"/>
      <c r="U88" s="153"/>
      <c r="V88" s="153"/>
      <c r="W88" s="153"/>
      <c r="X88" s="153"/>
      <c r="Y88" s="153"/>
      <c r="Z88" s="153">
        <v>0.12</v>
      </c>
      <c r="AA88" s="153"/>
      <c r="AB88" s="153"/>
      <c r="AC88" s="153"/>
      <c r="AD88" s="153"/>
      <c r="AE88" s="205"/>
      <c r="AF88" s="153"/>
      <c r="AG88" s="205"/>
      <c r="AH88" s="164" t="s">
        <v>49</v>
      </c>
      <c r="AI88" s="232"/>
      <c r="AJ88" s="23" t="s">
        <v>20</v>
      </c>
    </row>
    <row r="89" spans="1:38" s="24" customFormat="1" ht="24.95" customHeight="1">
      <c r="A89" s="164" t="s">
        <v>301</v>
      </c>
      <c r="B89" s="232" t="s">
        <v>82</v>
      </c>
      <c r="C89" s="153">
        <f t="shared" si="22"/>
        <v>1.21</v>
      </c>
      <c r="D89" s="205"/>
      <c r="E89" s="205">
        <v>0.95</v>
      </c>
      <c r="F89" s="153">
        <v>0.2</v>
      </c>
      <c r="G89" s="153"/>
      <c r="H89" s="205"/>
      <c r="I89" s="153"/>
      <c r="J89" s="153"/>
      <c r="K89" s="153"/>
      <c r="L89" s="144">
        <f t="shared" si="17"/>
        <v>0.06</v>
      </c>
      <c r="M89" s="153"/>
      <c r="N89" s="153"/>
      <c r="O89" s="153"/>
      <c r="P89" s="153"/>
      <c r="Q89" s="153"/>
      <c r="R89" s="153"/>
      <c r="S89" s="153">
        <v>0.06</v>
      </c>
      <c r="T89" s="153"/>
      <c r="U89" s="153"/>
      <c r="V89" s="153"/>
      <c r="W89" s="153"/>
      <c r="X89" s="153"/>
      <c r="Y89" s="153"/>
      <c r="Z89" s="153"/>
      <c r="AA89" s="153"/>
      <c r="AB89" s="153"/>
      <c r="AC89" s="153"/>
      <c r="AD89" s="153"/>
      <c r="AE89" s="205"/>
      <c r="AF89" s="153"/>
      <c r="AG89" s="205"/>
      <c r="AH89" s="164" t="s">
        <v>36</v>
      </c>
      <c r="AI89" s="238"/>
      <c r="AJ89" s="23" t="s">
        <v>20</v>
      </c>
    </row>
    <row r="90" spans="1:38" s="117" customFormat="1" ht="24.95" customHeight="1">
      <c r="A90" s="164" t="s">
        <v>550</v>
      </c>
      <c r="B90" s="239" t="s">
        <v>82</v>
      </c>
      <c r="C90" s="153">
        <f t="shared" si="22"/>
        <v>0.60000000000000009</v>
      </c>
      <c r="D90" s="205"/>
      <c r="E90" s="205">
        <v>0.4</v>
      </c>
      <c r="F90" s="153">
        <v>0.2</v>
      </c>
      <c r="G90" s="153"/>
      <c r="H90" s="205"/>
      <c r="I90" s="153"/>
      <c r="J90" s="153"/>
      <c r="K90" s="153"/>
      <c r="L90" s="144">
        <f t="shared" si="17"/>
        <v>0</v>
      </c>
      <c r="M90" s="153"/>
      <c r="N90" s="153"/>
      <c r="O90" s="153"/>
      <c r="P90" s="153"/>
      <c r="Q90" s="153"/>
      <c r="R90" s="153"/>
      <c r="S90" s="153"/>
      <c r="T90" s="153"/>
      <c r="U90" s="153"/>
      <c r="V90" s="153"/>
      <c r="W90" s="153"/>
      <c r="X90" s="153"/>
      <c r="Y90" s="153"/>
      <c r="Z90" s="153"/>
      <c r="AA90" s="153"/>
      <c r="AB90" s="153"/>
      <c r="AC90" s="153"/>
      <c r="AD90" s="153"/>
      <c r="AE90" s="205"/>
      <c r="AF90" s="153"/>
      <c r="AG90" s="205"/>
      <c r="AH90" s="164" t="s">
        <v>63</v>
      </c>
      <c r="AI90" s="232"/>
      <c r="AJ90" s="23" t="s">
        <v>20</v>
      </c>
      <c r="AK90" s="24"/>
      <c r="AL90" s="24"/>
    </row>
    <row r="91" spans="1:38" s="117" customFormat="1" ht="24.95" customHeight="1">
      <c r="A91" s="164" t="s">
        <v>302</v>
      </c>
      <c r="B91" s="239" t="s">
        <v>82</v>
      </c>
      <c r="C91" s="153">
        <f t="shared" si="22"/>
        <v>0.79999999999999993</v>
      </c>
      <c r="D91" s="205"/>
      <c r="E91" s="205">
        <v>0.1</v>
      </c>
      <c r="F91" s="153">
        <v>0.5</v>
      </c>
      <c r="G91" s="153"/>
      <c r="H91" s="205"/>
      <c r="I91" s="153"/>
      <c r="J91" s="153"/>
      <c r="K91" s="153"/>
      <c r="L91" s="144">
        <f t="shared" si="17"/>
        <v>0.1</v>
      </c>
      <c r="M91" s="153"/>
      <c r="N91" s="153"/>
      <c r="O91" s="153"/>
      <c r="P91" s="153"/>
      <c r="Q91" s="153"/>
      <c r="R91" s="153">
        <v>0.1</v>
      </c>
      <c r="S91" s="153"/>
      <c r="T91" s="153"/>
      <c r="U91" s="153"/>
      <c r="V91" s="153"/>
      <c r="W91" s="153"/>
      <c r="X91" s="153"/>
      <c r="Y91" s="153"/>
      <c r="Z91" s="153"/>
      <c r="AA91" s="153"/>
      <c r="AB91" s="153"/>
      <c r="AC91" s="153"/>
      <c r="AD91" s="153"/>
      <c r="AE91" s="205"/>
      <c r="AF91" s="153"/>
      <c r="AG91" s="205">
        <v>0.1</v>
      </c>
      <c r="AH91" s="164" t="s">
        <v>41</v>
      </c>
      <c r="AI91" s="232"/>
      <c r="AJ91" s="23"/>
      <c r="AK91" s="24"/>
      <c r="AL91" s="24"/>
    </row>
    <row r="92" spans="1:38" s="117" customFormat="1" ht="24.95" customHeight="1">
      <c r="A92" s="164" t="s">
        <v>391</v>
      </c>
      <c r="B92" s="239" t="s">
        <v>82</v>
      </c>
      <c r="C92" s="153">
        <f t="shared" ref="C92:C93" si="23">SUM(D92:L92)+SUM(X92:AG92)</f>
        <v>0.60000000000000009</v>
      </c>
      <c r="D92" s="205"/>
      <c r="E92" s="205">
        <v>0.2</v>
      </c>
      <c r="F92" s="153">
        <v>0.2</v>
      </c>
      <c r="G92" s="153"/>
      <c r="H92" s="205">
        <v>0.2</v>
      </c>
      <c r="I92" s="153"/>
      <c r="J92" s="153"/>
      <c r="K92" s="153"/>
      <c r="L92" s="144"/>
      <c r="M92" s="153"/>
      <c r="N92" s="153"/>
      <c r="O92" s="153"/>
      <c r="P92" s="153"/>
      <c r="Q92" s="153"/>
      <c r="R92" s="153"/>
      <c r="S92" s="153"/>
      <c r="T92" s="153"/>
      <c r="U92" s="153"/>
      <c r="V92" s="153"/>
      <c r="W92" s="153"/>
      <c r="X92" s="153"/>
      <c r="Y92" s="153"/>
      <c r="Z92" s="153"/>
      <c r="AA92" s="153"/>
      <c r="AB92" s="153"/>
      <c r="AC92" s="153"/>
      <c r="AD92" s="153"/>
      <c r="AE92" s="205"/>
      <c r="AF92" s="153"/>
      <c r="AG92" s="205"/>
      <c r="AH92" s="164" t="s">
        <v>31</v>
      </c>
      <c r="AI92" s="232"/>
      <c r="AJ92" s="23"/>
      <c r="AK92" s="24"/>
      <c r="AL92" s="24"/>
    </row>
    <row r="93" spans="1:38" s="118" customFormat="1" ht="24.95" customHeight="1">
      <c r="A93" s="164" t="s">
        <v>551</v>
      </c>
      <c r="B93" s="240" t="s">
        <v>552</v>
      </c>
      <c r="C93" s="153">
        <f t="shared" si="23"/>
        <v>1.8</v>
      </c>
      <c r="D93" s="205"/>
      <c r="E93" s="205"/>
      <c r="F93" s="153">
        <v>1.8</v>
      </c>
      <c r="G93" s="153"/>
      <c r="H93" s="205"/>
      <c r="I93" s="153"/>
      <c r="J93" s="153"/>
      <c r="K93" s="153"/>
      <c r="L93" s="144"/>
      <c r="M93" s="153"/>
      <c r="N93" s="153"/>
      <c r="O93" s="153"/>
      <c r="P93" s="153"/>
      <c r="Q93" s="153"/>
      <c r="R93" s="153"/>
      <c r="S93" s="153"/>
      <c r="T93" s="153"/>
      <c r="U93" s="153"/>
      <c r="V93" s="153"/>
      <c r="W93" s="153"/>
      <c r="X93" s="153"/>
      <c r="Y93" s="153"/>
      <c r="Z93" s="153"/>
      <c r="AA93" s="153"/>
      <c r="AB93" s="153"/>
      <c r="AC93" s="153"/>
      <c r="AD93" s="153"/>
      <c r="AE93" s="205"/>
      <c r="AF93" s="153"/>
      <c r="AG93" s="205"/>
      <c r="AH93" s="202" t="s">
        <v>549</v>
      </c>
      <c r="AI93" s="232"/>
      <c r="AJ93" s="23"/>
      <c r="AK93" s="24"/>
      <c r="AL93" s="24"/>
    </row>
    <row r="94" spans="1:38" s="31" customFormat="1" ht="18.75">
      <c r="A94" s="170">
        <v>5</v>
      </c>
      <c r="B94" s="148" t="s">
        <v>114</v>
      </c>
      <c r="C94" s="138">
        <f t="shared" si="22"/>
        <v>5.2</v>
      </c>
      <c r="D94" s="149">
        <f>SUM(D95:D96)</f>
        <v>3.5</v>
      </c>
      <c r="E94" s="149">
        <f t="shared" ref="E94:AG94" si="24">SUM(E95:E96)</f>
        <v>0.5</v>
      </c>
      <c r="F94" s="149">
        <f t="shared" si="24"/>
        <v>1.2</v>
      </c>
      <c r="G94" s="149">
        <f t="shared" si="24"/>
        <v>0</v>
      </c>
      <c r="H94" s="149">
        <f t="shared" si="24"/>
        <v>0</v>
      </c>
      <c r="I94" s="149">
        <f t="shared" si="24"/>
        <v>0</v>
      </c>
      <c r="J94" s="149">
        <f t="shared" si="24"/>
        <v>0</v>
      </c>
      <c r="K94" s="149">
        <f t="shared" si="24"/>
        <v>0</v>
      </c>
      <c r="L94" s="149">
        <f t="shared" si="24"/>
        <v>0</v>
      </c>
      <c r="M94" s="149">
        <f t="shared" si="24"/>
        <v>0</v>
      </c>
      <c r="N94" s="149">
        <f t="shared" si="24"/>
        <v>0</v>
      </c>
      <c r="O94" s="149">
        <f t="shared" si="24"/>
        <v>0</v>
      </c>
      <c r="P94" s="149">
        <f t="shared" si="24"/>
        <v>0</v>
      </c>
      <c r="Q94" s="149">
        <f t="shared" si="24"/>
        <v>0</v>
      </c>
      <c r="R94" s="149">
        <f t="shared" si="24"/>
        <v>0</v>
      </c>
      <c r="S94" s="149">
        <f t="shared" si="24"/>
        <v>0</v>
      </c>
      <c r="T94" s="149">
        <f t="shared" si="24"/>
        <v>0</v>
      </c>
      <c r="U94" s="149">
        <f t="shared" si="24"/>
        <v>0</v>
      </c>
      <c r="V94" s="149">
        <f t="shared" si="24"/>
        <v>0</v>
      </c>
      <c r="W94" s="149">
        <f t="shared" si="24"/>
        <v>0</v>
      </c>
      <c r="X94" s="149">
        <f t="shared" si="24"/>
        <v>0</v>
      </c>
      <c r="Y94" s="149">
        <f t="shared" si="24"/>
        <v>0</v>
      </c>
      <c r="Z94" s="149">
        <f t="shared" si="24"/>
        <v>0</v>
      </c>
      <c r="AA94" s="149">
        <f t="shared" si="24"/>
        <v>0</v>
      </c>
      <c r="AB94" s="149">
        <f t="shared" si="24"/>
        <v>0</v>
      </c>
      <c r="AC94" s="149">
        <f t="shared" si="24"/>
        <v>0</v>
      </c>
      <c r="AD94" s="149">
        <f t="shared" si="24"/>
        <v>0</v>
      </c>
      <c r="AE94" s="149">
        <f t="shared" si="24"/>
        <v>0</v>
      </c>
      <c r="AF94" s="149">
        <f t="shared" si="24"/>
        <v>0</v>
      </c>
      <c r="AG94" s="149">
        <f t="shared" si="24"/>
        <v>0</v>
      </c>
      <c r="AH94" s="164"/>
      <c r="AI94" s="198"/>
      <c r="AJ94" s="10"/>
      <c r="AK94" s="20"/>
      <c r="AL94" s="27"/>
    </row>
    <row r="95" spans="1:38" s="113" customFormat="1" ht="21.75" customHeight="1">
      <c r="A95" s="174" t="s">
        <v>137</v>
      </c>
      <c r="B95" s="232" t="s">
        <v>316</v>
      </c>
      <c r="C95" s="227">
        <f t="shared" si="22"/>
        <v>5</v>
      </c>
      <c r="D95" s="154">
        <v>3.5</v>
      </c>
      <c r="E95" s="241">
        <v>0.5</v>
      </c>
      <c r="F95" s="242">
        <v>1</v>
      </c>
      <c r="G95" s="156"/>
      <c r="H95" s="142"/>
      <c r="I95" s="156"/>
      <c r="J95" s="157"/>
      <c r="K95" s="157"/>
      <c r="L95" s="144">
        <f t="shared" si="17"/>
        <v>0</v>
      </c>
      <c r="M95" s="157"/>
      <c r="N95" s="157"/>
      <c r="O95" s="157"/>
      <c r="P95" s="157"/>
      <c r="Q95" s="157"/>
      <c r="R95" s="157"/>
      <c r="S95" s="157"/>
      <c r="T95" s="157"/>
      <c r="U95" s="157"/>
      <c r="V95" s="157"/>
      <c r="W95" s="157"/>
      <c r="X95" s="157"/>
      <c r="Y95" s="157"/>
      <c r="Z95" s="157"/>
      <c r="AA95" s="157"/>
      <c r="AB95" s="157"/>
      <c r="AC95" s="157"/>
      <c r="AD95" s="157"/>
      <c r="AE95" s="139"/>
      <c r="AF95" s="210"/>
      <c r="AG95" s="207"/>
      <c r="AH95" s="158" t="s">
        <v>215</v>
      </c>
      <c r="AI95" s="198">
        <v>0</v>
      </c>
      <c r="AJ95" s="11" t="s">
        <v>21</v>
      </c>
      <c r="AK95" s="20"/>
      <c r="AL95" s="27"/>
    </row>
    <row r="96" spans="1:38" s="113" customFormat="1" ht="23.25" customHeight="1">
      <c r="A96" s="174" t="s">
        <v>239</v>
      </c>
      <c r="B96" s="232" t="s">
        <v>544</v>
      </c>
      <c r="C96" s="227">
        <f t="shared" si="22"/>
        <v>0.2</v>
      </c>
      <c r="D96" s="154"/>
      <c r="E96" s="241"/>
      <c r="F96" s="242">
        <v>0.2</v>
      </c>
      <c r="G96" s="156"/>
      <c r="H96" s="142"/>
      <c r="I96" s="156"/>
      <c r="J96" s="157"/>
      <c r="K96" s="157"/>
      <c r="L96" s="144">
        <f t="shared" si="17"/>
        <v>0</v>
      </c>
      <c r="M96" s="157"/>
      <c r="N96" s="157"/>
      <c r="O96" s="157"/>
      <c r="P96" s="157"/>
      <c r="Q96" s="157"/>
      <c r="R96" s="157"/>
      <c r="S96" s="157"/>
      <c r="T96" s="157"/>
      <c r="U96" s="157"/>
      <c r="V96" s="157"/>
      <c r="W96" s="157"/>
      <c r="X96" s="157"/>
      <c r="Y96" s="157"/>
      <c r="Z96" s="157"/>
      <c r="AA96" s="157"/>
      <c r="AB96" s="157"/>
      <c r="AC96" s="157"/>
      <c r="AD96" s="157"/>
      <c r="AE96" s="139"/>
      <c r="AF96" s="210"/>
      <c r="AG96" s="207"/>
      <c r="AH96" s="158" t="s">
        <v>215</v>
      </c>
      <c r="AI96" s="198"/>
      <c r="AJ96" s="11"/>
      <c r="AK96" s="20"/>
      <c r="AL96" s="27"/>
    </row>
    <row r="97" spans="1:83" s="27" customFormat="1" ht="18.75">
      <c r="A97" s="170">
        <v>6</v>
      </c>
      <c r="B97" s="171" t="s">
        <v>115</v>
      </c>
      <c r="C97" s="138">
        <f t="shared" si="22"/>
        <v>0.03</v>
      </c>
      <c r="D97" s="149">
        <f>SUM(D98)</f>
        <v>0</v>
      </c>
      <c r="E97" s="149">
        <f t="shared" ref="E97:AG97" si="25">SUM(E98)</f>
        <v>0</v>
      </c>
      <c r="F97" s="149">
        <f t="shared" si="25"/>
        <v>0</v>
      </c>
      <c r="G97" s="149">
        <f t="shared" si="25"/>
        <v>0</v>
      </c>
      <c r="H97" s="149">
        <f t="shared" si="25"/>
        <v>0</v>
      </c>
      <c r="I97" s="149">
        <f t="shared" si="25"/>
        <v>0</v>
      </c>
      <c r="J97" s="149">
        <f t="shared" si="25"/>
        <v>0</v>
      </c>
      <c r="K97" s="149">
        <f t="shared" si="25"/>
        <v>0</v>
      </c>
      <c r="L97" s="149">
        <f t="shared" si="25"/>
        <v>0</v>
      </c>
      <c r="M97" s="149">
        <f t="shared" si="25"/>
        <v>0</v>
      </c>
      <c r="N97" s="149">
        <f t="shared" si="25"/>
        <v>0</v>
      </c>
      <c r="O97" s="149">
        <f t="shared" si="25"/>
        <v>0</v>
      </c>
      <c r="P97" s="149">
        <f t="shared" si="25"/>
        <v>0</v>
      </c>
      <c r="Q97" s="149">
        <f t="shared" si="25"/>
        <v>0</v>
      </c>
      <c r="R97" s="149">
        <f t="shared" si="25"/>
        <v>0</v>
      </c>
      <c r="S97" s="149">
        <f t="shared" si="25"/>
        <v>0</v>
      </c>
      <c r="T97" s="149">
        <f t="shared" si="25"/>
        <v>0</v>
      </c>
      <c r="U97" s="149">
        <f t="shared" si="25"/>
        <v>0</v>
      </c>
      <c r="V97" s="149">
        <f t="shared" si="25"/>
        <v>0</v>
      </c>
      <c r="W97" s="149">
        <f t="shared" si="25"/>
        <v>0</v>
      </c>
      <c r="X97" s="149">
        <f t="shared" si="25"/>
        <v>0.03</v>
      </c>
      <c r="Y97" s="149">
        <f t="shared" si="25"/>
        <v>0</v>
      </c>
      <c r="Z97" s="149">
        <f t="shared" si="25"/>
        <v>0</v>
      </c>
      <c r="AA97" s="149">
        <f t="shared" si="25"/>
        <v>0</v>
      </c>
      <c r="AB97" s="149">
        <f t="shared" si="25"/>
        <v>0</v>
      </c>
      <c r="AC97" s="149">
        <f t="shared" si="25"/>
        <v>0</v>
      </c>
      <c r="AD97" s="149">
        <f t="shared" si="25"/>
        <v>0</v>
      </c>
      <c r="AE97" s="149">
        <f t="shared" si="25"/>
        <v>0</v>
      </c>
      <c r="AF97" s="149">
        <f t="shared" si="25"/>
        <v>0</v>
      </c>
      <c r="AG97" s="149">
        <f t="shared" si="25"/>
        <v>0</v>
      </c>
      <c r="AH97" s="164"/>
      <c r="AI97" s="198"/>
      <c r="AJ97" s="10"/>
      <c r="AK97" s="20"/>
    </row>
    <row r="98" spans="1:83" s="27" customFormat="1" ht="19.5">
      <c r="A98" s="174" t="s">
        <v>393</v>
      </c>
      <c r="B98" s="243" t="s">
        <v>321</v>
      </c>
      <c r="C98" s="153">
        <f t="shared" si="22"/>
        <v>0.03</v>
      </c>
      <c r="D98" s="139"/>
      <c r="E98" s="139"/>
      <c r="F98" s="140"/>
      <c r="G98" s="156"/>
      <c r="H98" s="142"/>
      <c r="I98" s="156"/>
      <c r="J98" s="157"/>
      <c r="K98" s="157"/>
      <c r="L98" s="144">
        <f t="shared" si="17"/>
        <v>0</v>
      </c>
      <c r="M98" s="157"/>
      <c r="N98" s="157"/>
      <c r="O98" s="157"/>
      <c r="P98" s="157"/>
      <c r="Q98" s="157"/>
      <c r="R98" s="157"/>
      <c r="S98" s="157"/>
      <c r="T98" s="157"/>
      <c r="U98" s="157"/>
      <c r="V98" s="157"/>
      <c r="W98" s="157"/>
      <c r="X98" s="157">
        <v>0.03</v>
      </c>
      <c r="Y98" s="157"/>
      <c r="Z98" s="157"/>
      <c r="AA98" s="157"/>
      <c r="AB98" s="157"/>
      <c r="AC98" s="157"/>
      <c r="AD98" s="157"/>
      <c r="AE98" s="139"/>
      <c r="AF98" s="157"/>
      <c r="AG98" s="139"/>
      <c r="AH98" s="164" t="s">
        <v>32</v>
      </c>
      <c r="AI98" s="198"/>
      <c r="AJ98" s="13"/>
      <c r="AK98" s="20"/>
    </row>
    <row r="99" spans="1:83" s="27" customFormat="1" ht="18" customHeight="1">
      <c r="A99" s="170">
        <v>7</v>
      </c>
      <c r="B99" s="171" t="s">
        <v>116</v>
      </c>
      <c r="C99" s="138">
        <f t="shared" si="22"/>
        <v>0.67999999999999994</v>
      </c>
      <c r="D99" s="149">
        <f t="shared" ref="D99:AG99" si="26">SUM(D100:D101)</f>
        <v>0</v>
      </c>
      <c r="E99" s="149">
        <f t="shared" si="26"/>
        <v>0</v>
      </c>
      <c r="F99" s="149">
        <f t="shared" si="26"/>
        <v>0.18</v>
      </c>
      <c r="G99" s="149">
        <f t="shared" si="26"/>
        <v>0</v>
      </c>
      <c r="H99" s="149">
        <f t="shared" si="26"/>
        <v>0</v>
      </c>
      <c r="I99" s="149">
        <f t="shared" si="26"/>
        <v>0</v>
      </c>
      <c r="J99" s="149">
        <f t="shared" si="26"/>
        <v>0</v>
      </c>
      <c r="K99" s="149">
        <f t="shared" si="26"/>
        <v>0</v>
      </c>
      <c r="L99" s="149">
        <f t="shared" si="26"/>
        <v>0</v>
      </c>
      <c r="M99" s="149">
        <f t="shared" si="26"/>
        <v>0</v>
      </c>
      <c r="N99" s="149">
        <f t="shared" si="26"/>
        <v>0</v>
      </c>
      <c r="O99" s="149">
        <f t="shared" si="26"/>
        <v>0</v>
      </c>
      <c r="P99" s="149">
        <f t="shared" si="26"/>
        <v>0</v>
      </c>
      <c r="Q99" s="149">
        <f t="shared" si="26"/>
        <v>0</v>
      </c>
      <c r="R99" s="149">
        <f t="shared" si="26"/>
        <v>0</v>
      </c>
      <c r="S99" s="149">
        <f t="shared" si="26"/>
        <v>0</v>
      </c>
      <c r="T99" s="149">
        <f t="shared" si="26"/>
        <v>0</v>
      </c>
      <c r="U99" s="149">
        <f t="shared" si="26"/>
        <v>0</v>
      </c>
      <c r="V99" s="149">
        <f t="shared" si="26"/>
        <v>0</v>
      </c>
      <c r="W99" s="149">
        <f t="shared" si="26"/>
        <v>0</v>
      </c>
      <c r="X99" s="149">
        <f t="shared" si="26"/>
        <v>0</v>
      </c>
      <c r="Y99" s="149">
        <f t="shared" si="26"/>
        <v>0</v>
      </c>
      <c r="Z99" s="149">
        <f t="shared" si="26"/>
        <v>0</v>
      </c>
      <c r="AA99" s="149">
        <f t="shared" si="26"/>
        <v>0</v>
      </c>
      <c r="AB99" s="149">
        <f t="shared" si="26"/>
        <v>0</v>
      </c>
      <c r="AC99" s="149">
        <f t="shared" si="26"/>
        <v>0</v>
      </c>
      <c r="AD99" s="149">
        <f t="shared" si="26"/>
        <v>0</v>
      </c>
      <c r="AE99" s="149">
        <f t="shared" si="26"/>
        <v>0</v>
      </c>
      <c r="AF99" s="149">
        <f t="shared" si="26"/>
        <v>0</v>
      </c>
      <c r="AG99" s="149">
        <f t="shared" si="26"/>
        <v>0.5</v>
      </c>
      <c r="AH99" s="164"/>
      <c r="AI99" s="198"/>
      <c r="AJ99" s="10"/>
      <c r="AK99" s="20"/>
    </row>
    <row r="100" spans="1:83" s="27" customFormat="1" ht="30.75" customHeight="1">
      <c r="A100" s="174" t="s">
        <v>159</v>
      </c>
      <c r="B100" s="199" t="s">
        <v>357</v>
      </c>
      <c r="C100" s="153">
        <f t="shared" si="22"/>
        <v>0.18</v>
      </c>
      <c r="D100" s="144"/>
      <c r="E100" s="162"/>
      <c r="F100" s="155">
        <v>0.18</v>
      </c>
      <c r="G100" s="156"/>
      <c r="H100" s="142"/>
      <c r="I100" s="156"/>
      <c r="J100" s="157"/>
      <c r="K100" s="157"/>
      <c r="L100" s="144">
        <f t="shared" si="17"/>
        <v>0</v>
      </c>
      <c r="M100" s="157"/>
      <c r="N100" s="157"/>
      <c r="O100" s="157"/>
      <c r="P100" s="157"/>
      <c r="Q100" s="157"/>
      <c r="R100" s="157"/>
      <c r="S100" s="157"/>
      <c r="T100" s="157"/>
      <c r="U100" s="157"/>
      <c r="V100" s="157"/>
      <c r="W100" s="157"/>
      <c r="X100" s="157"/>
      <c r="Y100" s="157"/>
      <c r="Z100" s="157"/>
      <c r="AA100" s="157"/>
      <c r="AB100" s="157"/>
      <c r="AC100" s="157"/>
      <c r="AD100" s="157"/>
      <c r="AE100" s="139"/>
      <c r="AF100" s="157"/>
      <c r="AG100" s="162"/>
      <c r="AH100" s="164" t="s">
        <v>42</v>
      </c>
      <c r="AI100" s="198" t="s">
        <v>178</v>
      </c>
      <c r="AJ100" s="10" t="s">
        <v>23</v>
      </c>
      <c r="AK100" s="20"/>
    </row>
    <row r="101" spans="1:83" s="113" customFormat="1" ht="27.75" customHeight="1">
      <c r="A101" s="174" t="s">
        <v>394</v>
      </c>
      <c r="B101" s="199" t="s">
        <v>366</v>
      </c>
      <c r="C101" s="153">
        <f t="shared" si="22"/>
        <v>0.5</v>
      </c>
      <c r="D101" s="142"/>
      <c r="E101" s="139"/>
      <c r="F101" s="140"/>
      <c r="G101" s="156"/>
      <c r="H101" s="142"/>
      <c r="I101" s="156"/>
      <c r="J101" s="157"/>
      <c r="K101" s="157"/>
      <c r="L101" s="144">
        <f t="shared" si="17"/>
        <v>0</v>
      </c>
      <c r="M101" s="157"/>
      <c r="N101" s="157"/>
      <c r="O101" s="157"/>
      <c r="P101" s="157"/>
      <c r="Q101" s="157"/>
      <c r="R101" s="157"/>
      <c r="S101" s="157"/>
      <c r="T101" s="157"/>
      <c r="U101" s="157"/>
      <c r="V101" s="157"/>
      <c r="W101" s="157"/>
      <c r="X101" s="157"/>
      <c r="Y101" s="157"/>
      <c r="Z101" s="157"/>
      <c r="AA101" s="157"/>
      <c r="AB101" s="157"/>
      <c r="AC101" s="157"/>
      <c r="AD101" s="157"/>
      <c r="AE101" s="139"/>
      <c r="AF101" s="157"/>
      <c r="AG101" s="139">
        <v>0.5</v>
      </c>
      <c r="AH101" s="164" t="s">
        <v>38</v>
      </c>
      <c r="AI101" s="198" t="s">
        <v>177</v>
      </c>
      <c r="AJ101" s="10" t="s">
        <v>23</v>
      </c>
      <c r="AK101" s="20"/>
      <c r="AL101" s="27"/>
    </row>
    <row r="102" spans="1:83" s="31" customFormat="1" ht="18.75">
      <c r="A102" s="170">
        <v>8</v>
      </c>
      <c r="B102" s="171" t="s">
        <v>117</v>
      </c>
      <c r="C102" s="138">
        <f t="shared" si="22"/>
        <v>0.54</v>
      </c>
      <c r="D102" s="149">
        <f>SUM(D103:D104)</f>
        <v>0.44</v>
      </c>
      <c r="E102" s="149">
        <f t="shared" ref="E102:AG102" si="27">SUM(E103:E104)</f>
        <v>0.08</v>
      </c>
      <c r="F102" s="149">
        <f t="shared" si="27"/>
        <v>0.02</v>
      </c>
      <c r="G102" s="149">
        <f t="shared" si="27"/>
        <v>0</v>
      </c>
      <c r="H102" s="149">
        <f t="shared" si="27"/>
        <v>0</v>
      </c>
      <c r="I102" s="149">
        <f t="shared" si="27"/>
        <v>0</v>
      </c>
      <c r="J102" s="149">
        <f t="shared" si="27"/>
        <v>0</v>
      </c>
      <c r="K102" s="149">
        <f t="shared" si="27"/>
        <v>0</v>
      </c>
      <c r="L102" s="149">
        <f t="shared" si="27"/>
        <v>0</v>
      </c>
      <c r="M102" s="149">
        <f t="shared" si="27"/>
        <v>0</v>
      </c>
      <c r="N102" s="149">
        <f t="shared" si="27"/>
        <v>0</v>
      </c>
      <c r="O102" s="149">
        <f t="shared" si="27"/>
        <v>0</v>
      </c>
      <c r="P102" s="149">
        <f t="shared" si="27"/>
        <v>0</v>
      </c>
      <c r="Q102" s="149">
        <f t="shared" si="27"/>
        <v>0</v>
      </c>
      <c r="R102" s="149">
        <f t="shared" si="27"/>
        <v>0</v>
      </c>
      <c r="S102" s="149">
        <f t="shared" si="27"/>
        <v>0</v>
      </c>
      <c r="T102" s="149">
        <f t="shared" si="27"/>
        <v>0</v>
      </c>
      <c r="U102" s="149">
        <f t="shared" si="27"/>
        <v>0</v>
      </c>
      <c r="V102" s="149">
        <f t="shared" si="27"/>
        <v>0</v>
      </c>
      <c r="W102" s="149">
        <f t="shared" si="27"/>
        <v>0</v>
      </c>
      <c r="X102" s="149">
        <f t="shared" si="27"/>
        <v>0</v>
      </c>
      <c r="Y102" s="149">
        <f t="shared" si="27"/>
        <v>0</v>
      </c>
      <c r="Z102" s="149">
        <f t="shared" si="27"/>
        <v>0</v>
      </c>
      <c r="AA102" s="149">
        <f t="shared" si="27"/>
        <v>0</v>
      </c>
      <c r="AB102" s="149">
        <f t="shared" si="27"/>
        <v>0</v>
      </c>
      <c r="AC102" s="149">
        <f t="shared" si="27"/>
        <v>0</v>
      </c>
      <c r="AD102" s="149">
        <f t="shared" si="27"/>
        <v>0</v>
      </c>
      <c r="AE102" s="149">
        <f t="shared" si="27"/>
        <v>0</v>
      </c>
      <c r="AF102" s="149">
        <f t="shared" si="27"/>
        <v>0</v>
      </c>
      <c r="AG102" s="149">
        <f t="shared" si="27"/>
        <v>0</v>
      </c>
      <c r="AH102" s="164"/>
      <c r="AI102" s="198"/>
      <c r="AJ102" s="10"/>
      <c r="AK102" s="20"/>
      <c r="AL102" s="27"/>
    </row>
    <row r="103" spans="1:83" s="88" customFormat="1" ht="23.25" customHeight="1">
      <c r="A103" s="174" t="s">
        <v>140</v>
      </c>
      <c r="B103" s="221" t="s">
        <v>555</v>
      </c>
      <c r="C103" s="227">
        <f t="shared" si="22"/>
        <v>0.24</v>
      </c>
      <c r="D103" s="244">
        <f>SUM(D104:D104)</f>
        <v>0.22</v>
      </c>
      <c r="E103" s="139"/>
      <c r="F103" s="140">
        <v>0.02</v>
      </c>
      <c r="G103" s="156"/>
      <c r="H103" s="142"/>
      <c r="I103" s="156"/>
      <c r="J103" s="157"/>
      <c r="K103" s="157"/>
      <c r="L103" s="144">
        <f t="shared" si="17"/>
        <v>0</v>
      </c>
      <c r="M103" s="157"/>
      <c r="N103" s="157"/>
      <c r="O103" s="157"/>
      <c r="P103" s="157"/>
      <c r="Q103" s="157"/>
      <c r="R103" s="157"/>
      <c r="S103" s="157"/>
      <c r="T103" s="157"/>
      <c r="U103" s="157"/>
      <c r="V103" s="157"/>
      <c r="W103" s="157"/>
      <c r="X103" s="157"/>
      <c r="Y103" s="157"/>
      <c r="Z103" s="157"/>
      <c r="AA103" s="157"/>
      <c r="AB103" s="157"/>
      <c r="AC103" s="157"/>
      <c r="AD103" s="157"/>
      <c r="AE103" s="139"/>
      <c r="AF103" s="157"/>
      <c r="AG103" s="139"/>
      <c r="AH103" s="158" t="s">
        <v>234</v>
      </c>
      <c r="AI103" s="206" t="s">
        <v>168</v>
      </c>
      <c r="AJ103" s="13" t="s">
        <v>24</v>
      </c>
      <c r="AK103" s="20"/>
      <c r="AL103" s="27"/>
      <c r="AM103" s="27"/>
      <c r="AN103" s="27"/>
      <c r="AO103" s="27"/>
      <c r="AP103" s="27"/>
      <c r="AQ103" s="27"/>
      <c r="AR103" s="27"/>
      <c r="AS103" s="27"/>
      <c r="AT103" s="27"/>
      <c r="AU103" s="27"/>
      <c r="AV103" s="27"/>
      <c r="AW103" s="27"/>
      <c r="AX103" s="27"/>
      <c r="AY103" s="27"/>
      <c r="AZ103" s="27"/>
      <c r="BA103" s="27"/>
      <c r="BB103" s="27"/>
      <c r="BC103" s="27"/>
      <c r="BD103" s="27"/>
      <c r="BE103" s="27"/>
      <c r="BF103" s="27"/>
      <c r="BG103" s="27"/>
      <c r="BH103" s="27"/>
      <c r="BI103" s="27"/>
      <c r="BJ103" s="27"/>
      <c r="BK103" s="27"/>
      <c r="BL103" s="27"/>
      <c r="BM103" s="27"/>
      <c r="BN103" s="27"/>
      <c r="BO103" s="27"/>
      <c r="BP103" s="27"/>
      <c r="BQ103" s="27"/>
      <c r="BR103" s="27"/>
      <c r="BS103" s="27"/>
      <c r="BT103" s="27"/>
      <c r="BU103" s="27"/>
      <c r="BV103" s="27"/>
      <c r="BW103" s="27"/>
      <c r="BX103" s="27"/>
      <c r="BY103" s="27"/>
      <c r="BZ103" s="27"/>
      <c r="CA103" s="27"/>
      <c r="CB103" s="27"/>
      <c r="CC103" s="27"/>
      <c r="CD103" s="27"/>
      <c r="CE103" s="27"/>
    </row>
    <row r="104" spans="1:83" s="88" customFormat="1" ht="20.25" customHeight="1">
      <c r="A104" s="174" t="s">
        <v>141</v>
      </c>
      <c r="B104" s="221" t="s">
        <v>556</v>
      </c>
      <c r="C104" s="227">
        <f t="shared" si="22"/>
        <v>0.3</v>
      </c>
      <c r="D104" s="244">
        <f>SUM(D107:D107)</f>
        <v>0.22</v>
      </c>
      <c r="E104" s="139">
        <v>0.08</v>
      </c>
      <c r="F104" s="140"/>
      <c r="G104" s="156"/>
      <c r="H104" s="142"/>
      <c r="I104" s="156"/>
      <c r="J104" s="157"/>
      <c r="K104" s="157"/>
      <c r="L104" s="144">
        <f t="shared" si="17"/>
        <v>0</v>
      </c>
      <c r="M104" s="157"/>
      <c r="N104" s="157"/>
      <c r="O104" s="157"/>
      <c r="P104" s="157"/>
      <c r="Q104" s="157"/>
      <c r="R104" s="157"/>
      <c r="S104" s="157"/>
      <c r="T104" s="157"/>
      <c r="U104" s="157"/>
      <c r="V104" s="157"/>
      <c r="W104" s="157"/>
      <c r="X104" s="157"/>
      <c r="Y104" s="157"/>
      <c r="Z104" s="157"/>
      <c r="AA104" s="157"/>
      <c r="AB104" s="157"/>
      <c r="AC104" s="157"/>
      <c r="AD104" s="157"/>
      <c r="AE104" s="139"/>
      <c r="AF104" s="157"/>
      <c r="AG104" s="139"/>
      <c r="AH104" s="158" t="s">
        <v>234</v>
      </c>
      <c r="AI104" s="206" t="s">
        <v>169</v>
      </c>
      <c r="AJ104" s="13" t="s">
        <v>24</v>
      </c>
      <c r="AK104" s="20"/>
      <c r="AL104" s="27"/>
      <c r="AM104" s="27"/>
      <c r="AN104" s="27"/>
      <c r="AO104" s="27"/>
      <c r="AP104" s="27"/>
      <c r="AQ104" s="27"/>
      <c r="AR104" s="27"/>
      <c r="AS104" s="27"/>
      <c r="AT104" s="27"/>
      <c r="AU104" s="27"/>
      <c r="AV104" s="27"/>
      <c r="AW104" s="27"/>
      <c r="AX104" s="27"/>
      <c r="AY104" s="27"/>
      <c r="AZ104" s="27"/>
      <c r="BA104" s="27"/>
      <c r="BB104" s="27"/>
      <c r="BC104" s="27"/>
      <c r="BD104" s="27"/>
      <c r="BE104" s="27"/>
      <c r="BF104" s="27"/>
      <c r="BG104" s="27"/>
      <c r="BH104" s="27"/>
      <c r="BI104" s="27"/>
      <c r="BJ104" s="27"/>
      <c r="BK104" s="27"/>
      <c r="BL104" s="27"/>
      <c r="BM104" s="27"/>
      <c r="BN104" s="27"/>
      <c r="BO104" s="27"/>
      <c r="BP104" s="27"/>
      <c r="BQ104" s="27"/>
      <c r="BR104" s="27"/>
      <c r="BS104" s="27"/>
      <c r="BT104" s="27"/>
      <c r="BU104" s="27"/>
      <c r="BV104" s="27"/>
      <c r="BW104" s="27"/>
      <c r="BX104" s="27"/>
      <c r="BY104" s="27"/>
      <c r="BZ104" s="27"/>
      <c r="CA104" s="27"/>
      <c r="CB104" s="27"/>
      <c r="CC104" s="27"/>
      <c r="CD104" s="27"/>
      <c r="CE104" s="27"/>
    </row>
    <row r="105" spans="1:83" s="4" customFormat="1" ht="22.5" customHeight="1">
      <c r="A105" s="170">
        <v>9</v>
      </c>
      <c r="B105" s="171" t="s">
        <v>254</v>
      </c>
      <c r="C105" s="138">
        <f t="shared" si="22"/>
        <v>5.5</v>
      </c>
      <c r="D105" s="149">
        <f t="shared" ref="D105" si="28">SUM(D106:D106)</f>
        <v>0</v>
      </c>
      <c r="E105" s="149">
        <f t="shared" ref="E105" si="29">SUM(E106:E106)</f>
        <v>0</v>
      </c>
      <c r="F105" s="149">
        <f t="shared" ref="F105" si="30">SUM(F106:F106)</f>
        <v>0</v>
      </c>
      <c r="G105" s="149">
        <f t="shared" ref="G105" si="31">SUM(G106:G106)</f>
        <v>0</v>
      </c>
      <c r="H105" s="149">
        <f t="shared" ref="H105" si="32">SUM(H106:H106)</f>
        <v>5.5</v>
      </c>
      <c r="I105" s="149">
        <f t="shared" ref="I105" si="33">SUM(I106:I106)</f>
        <v>0</v>
      </c>
      <c r="J105" s="149">
        <f t="shared" ref="J105" si="34">SUM(J106:J106)</f>
        <v>0</v>
      </c>
      <c r="K105" s="149">
        <f t="shared" ref="K105" si="35">SUM(K106:K106)</f>
        <v>0</v>
      </c>
      <c r="L105" s="149">
        <f t="shared" ref="L105" si="36">SUM(L106:L106)</f>
        <v>0</v>
      </c>
      <c r="M105" s="149">
        <f t="shared" ref="M105" si="37">SUM(M106:M106)</f>
        <v>0</v>
      </c>
      <c r="N105" s="149">
        <f t="shared" ref="N105" si="38">SUM(N106:N106)</f>
        <v>0</v>
      </c>
      <c r="O105" s="149">
        <f t="shared" ref="O105" si="39">SUM(O106:O106)</f>
        <v>0</v>
      </c>
      <c r="P105" s="149">
        <f t="shared" ref="P105" si="40">SUM(P106:P106)</f>
        <v>0</v>
      </c>
      <c r="Q105" s="149">
        <f t="shared" ref="Q105" si="41">SUM(Q106:Q106)</f>
        <v>0</v>
      </c>
      <c r="R105" s="149">
        <f t="shared" ref="R105" si="42">SUM(R106:R106)</f>
        <v>0</v>
      </c>
      <c r="S105" s="149">
        <f t="shared" ref="S105" si="43">SUM(S106:S106)</f>
        <v>0</v>
      </c>
      <c r="T105" s="149">
        <f t="shared" ref="T105" si="44">SUM(T106:T106)</f>
        <v>0</v>
      </c>
      <c r="U105" s="149">
        <f t="shared" ref="U105" si="45">SUM(U106:U106)</f>
        <v>0</v>
      </c>
      <c r="V105" s="149">
        <f t="shared" ref="V105" si="46">SUM(V106:V106)</f>
        <v>0</v>
      </c>
      <c r="W105" s="149">
        <f t="shared" ref="W105" si="47">SUM(W106:W106)</f>
        <v>0</v>
      </c>
      <c r="X105" s="149">
        <f t="shared" ref="X105" si="48">SUM(X106:X106)</f>
        <v>0</v>
      </c>
      <c r="Y105" s="149">
        <f t="shared" ref="Y105" si="49">SUM(Y106:Y106)</f>
        <v>0</v>
      </c>
      <c r="Z105" s="149">
        <f t="shared" ref="Z105" si="50">SUM(Z106:Z106)</f>
        <v>0</v>
      </c>
      <c r="AA105" s="149">
        <f t="shared" ref="AA105" si="51">SUM(AA106:AA106)</f>
        <v>0</v>
      </c>
      <c r="AB105" s="149">
        <f t="shared" ref="AB105" si="52">SUM(AB106:AB106)</f>
        <v>0</v>
      </c>
      <c r="AC105" s="149">
        <f t="shared" ref="AC105" si="53">SUM(AC106:AC106)</f>
        <v>0</v>
      </c>
      <c r="AD105" s="149">
        <f t="shared" ref="AD105" si="54">SUM(AD106:AD106)</f>
        <v>0</v>
      </c>
      <c r="AE105" s="149">
        <f t="shared" ref="AE105" si="55">SUM(AE106:AE106)</f>
        <v>0</v>
      </c>
      <c r="AF105" s="149">
        <f t="shared" ref="AF105" si="56">SUM(AF106:AF106)</f>
        <v>0</v>
      </c>
      <c r="AG105" s="149">
        <f t="shared" ref="AG105" si="57">SUM(AG106:AG106)</f>
        <v>0</v>
      </c>
      <c r="AH105" s="158"/>
      <c r="AI105" s="206"/>
      <c r="AJ105" s="13"/>
      <c r="AK105" s="20"/>
      <c r="AL105" s="27"/>
    </row>
    <row r="106" spans="1:83" s="15" customFormat="1" ht="19.5">
      <c r="A106" s="174" t="s">
        <v>142</v>
      </c>
      <c r="B106" s="243" t="s">
        <v>264</v>
      </c>
      <c r="C106" s="153">
        <f t="shared" si="22"/>
        <v>5.5</v>
      </c>
      <c r="D106" s="142"/>
      <c r="E106" s="139"/>
      <c r="F106" s="140"/>
      <c r="G106" s="156"/>
      <c r="H106" s="142">
        <v>5.5</v>
      </c>
      <c r="I106" s="156"/>
      <c r="J106" s="157"/>
      <c r="K106" s="157"/>
      <c r="L106" s="144">
        <f t="shared" si="17"/>
        <v>0</v>
      </c>
      <c r="M106" s="157"/>
      <c r="N106" s="157"/>
      <c r="O106" s="157"/>
      <c r="P106" s="157"/>
      <c r="Q106" s="157"/>
      <c r="R106" s="157"/>
      <c r="S106" s="157"/>
      <c r="T106" s="157"/>
      <c r="U106" s="157"/>
      <c r="V106" s="157"/>
      <c r="W106" s="157"/>
      <c r="X106" s="157"/>
      <c r="Y106" s="157"/>
      <c r="Z106" s="157"/>
      <c r="AA106" s="157"/>
      <c r="AB106" s="157"/>
      <c r="AC106" s="157"/>
      <c r="AD106" s="157"/>
      <c r="AE106" s="139"/>
      <c r="AF106" s="157"/>
      <c r="AG106" s="139"/>
      <c r="AH106" s="202" t="s">
        <v>263</v>
      </c>
      <c r="AI106" s="206"/>
      <c r="AJ106" s="13"/>
      <c r="AK106" s="20"/>
      <c r="AL106" s="27"/>
    </row>
    <row r="107" spans="1:83" s="31" customFormat="1" ht="18.75">
      <c r="A107" s="170">
        <v>10</v>
      </c>
      <c r="B107" s="171" t="s">
        <v>119</v>
      </c>
      <c r="C107" s="138">
        <f t="shared" si="22"/>
        <v>1.65</v>
      </c>
      <c r="D107" s="149">
        <f>SUM(D108:D114)</f>
        <v>0.22</v>
      </c>
      <c r="E107" s="149">
        <f t="shared" ref="E107:AG107" si="58">SUM(E108:E114)</f>
        <v>0</v>
      </c>
      <c r="F107" s="149">
        <f t="shared" si="58"/>
        <v>0.57999999999999996</v>
      </c>
      <c r="G107" s="149">
        <f t="shared" si="58"/>
        <v>0</v>
      </c>
      <c r="H107" s="149">
        <f t="shared" si="58"/>
        <v>0</v>
      </c>
      <c r="I107" s="149">
        <f t="shared" si="58"/>
        <v>0</v>
      </c>
      <c r="J107" s="149">
        <f t="shared" si="58"/>
        <v>0</v>
      </c>
      <c r="K107" s="149">
        <f t="shared" si="58"/>
        <v>0</v>
      </c>
      <c r="L107" s="149">
        <f t="shared" si="58"/>
        <v>0.71</v>
      </c>
      <c r="M107" s="149">
        <f t="shared" si="58"/>
        <v>0</v>
      </c>
      <c r="N107" s="149">
        <f t="shared" si="58"/>
        <v>0</v>
      </c>
      <c r="O107" s="149">
        <f t="shared" si="58"/>
        <v>0</v>
      </c>
      <c r="P107" s="149">
        <f t="shared" si="58"/>
        <v>0</v>
      </c>
      <c r="Q107" s="149">
        <f t="shared" si="58"/>
        <v>0</v>
      </c>
      <c r="R107" s="149">
        <f t="shared" si="58"/>
        <v>0</v>
      </c>
      <c r="S107" s="149">
        <f t="shared" si="58"/>
        <v>0.5</v>
      </c>
      <c r="T107" s="149">
        <f t="shared" si="58"/>
        <v>0</v>
      </c>
      <c r="U107" s="149">
        <f t="shared" si="58"/>
        <v>0</v>
      </c>
      <c r="V107" s="149">
        <f t="shared" si="58"/>
        <v>0</v>
      </c>
      <c r="W107" s="149">
        <f t="shared" si="58"/>
        <v>0.21</v>
      </c>
      <c r="X107" s="149">
        <f t="shared" si="58"/>
        <v>0</v>
      </c>
      <c r="Y107" s="149">
        <f t="shared" si="58"/>
        <v>0</v>
      </c>
      <c r="Z107" s="149">
        <f t="shared" si="58"/>
        <v>0</v>
      </c>
      <c r="AA107" s="149">
        <f t="shared" si="58"/>
        <v>0</v>
      </c>
      <c r="AB107" s="149">
        <f t="shared" si="58"/>
        <v>0</v>
      </c>
      <c r="AC107" s="149">
        <f t="shared" si="58"/>
        <v>0</v>
      </c>
      <c r="AD107" s="149">
        <f t="shared" si="58"/>
        <v>0</v>
      </c>
      <c r="AE107" s="149">
        <f t="shared" si="58"/>
        <v>0</v>
      </c>
      <c r="AF107" s="149">
        <f t="shared" si="58"/>
        <v>0</v>
      </c>
      <c r="AG107" s="149">
        <f t="shared" si="58"/>
        <v>0.14000000000000001</v>
      </c>
      <c r="AH107" s="164"/>
      <c r="AI107" s="198"/>
      <c r="AJ107" s="10"/>
      <c r="AK107" s="20"/>
      <c r="AL107" s="27"/>
    </row>
    <row r="108" spans="1:83" s="27" customFormat="1" ht="56.25">
      <c r="A108" s="174" t="s">
        <v>143</v>
      </c>
      <c r="B108" s="186" t="s">
        <v>66</v>
      </c>
      <c r="C108" s="153">
        <f t="shared" si="22"/>
        <v>0.1</v>
      </c>
      <c r="D108" s="139"/>
      <c r="E108" s="139"/>
      <c r="F108" s="140"/>
      <c r="G108" s="156"/>
      <c r="H108" s="142"/>
      <c r="I108" s="156"/>
      <c r="J108" s="157"/>
      <c r="K108" s="157"/>
      <c r="L108" s="149">
        <f t="shared" si="17"/>
        <v>0.1</v>
      </c>
      <c r="M108" s="157"/>
      <c r="N108" s="157"/>
      <c r="O108" s="157"/>
      <c r="P108" s="157"/>
      <c r="Q108" s="157"/>
      <c r="R108" s="157"/>
      <c r="S108" s="183">
        <v>0.1</v>
      </c>
      <c r="T108" s="157"/>
      <c r="U108" s="157"/>
      <c r="V108" s="157"/>
      <c r="W108" s="157"/>
      <c r="X108" s="157"/>
      <c r="Y108" s="157"/>
      <c r="Z108" s="157"/>
      <c r="AA108" s="157"/>
      <c r="AB108" s="157"/>
      <c r="AC108" s="157"/>
      <c r="AD108" s="157"/>
      <c r="AE108" s="139"/>
      <c r="AF108" s="157"/>
      <c r="AG108" s="139"/>
      <c r="AH108" s="164" t="s">
        <v>43</v>
      </c>
      <c r="AI108" s="206" t="s">
        <v>170</v>
      </c>
      <c r="AJ108" s="10" t="s">
        <v>26</v>
      </c>
      <c r="AK108" s="20"/>
    </row>
    <row r="109" spans="1:83" s="27" customFormat="1" ht="19.5">
      <c r="A109" s="174" t="s">
        <v>395</v>
      </c>
      <c r="B109" s="199" t="s">
        <v>428</v>
      </c>
      <c r="C109" s="153">
        <f t="shared" si="22"/>
        <v>0.42</v>
      </c>
      <c r="D109" s="139"/>
      <c r="E109" s="139"/>
      <c r="F109" s="140">
        <v>0.42</v>
      </c>
      <c r="G109" s="156"/>
      <c r="H109" s="245"/>
      <c r="I109" s="246"/>
      <c r="J109" s="157"/>
      <c r="K109" s="157"/>
      <c r="L109" s="144">
        <f t="shared" si="17"/>
        <v>0</v>
      </c>
      <c r="M109" s="157"/>
      <c r="N109" s="157"/>
      <c r="O109" s="157"/>
      <c r="P109" s="157"/>
      <c r="Q109" s="157"/>
      <c r="R109" s="157"/>
      <c r="S109" s="157"/>
      <c r="T109" s="157"/>
      <c r="U109" s="157"/>
      <c r="V109" s="157"/>
      <c r="W109" s="157"/>
      <c r="X109" s="157"/>
      <c r="Y109" s="157"/>
      <c r="Z109" s="157"/>
      <c r="AA109" s="157"/>
      <c r="AB109" s="157"/>
      <c r="AC109" s="157"/>
      <c r="AD109" s="157"/>
      <c r="AE109" s="139"/>
      <c r="AF109" s="157"/>
      <c r="AG109" s="139"/>
      <c r="AH109" s="247" t="s">
        <v>41</v>
      </c>
      <c r="AI109" s="198"/>
      <c r="AJ109" s="10"/>
      <c r="AK109" s="20"/>
    </row>
    <row r="110" spans="1:83" s="27" customFormat="1" ht="18.75">
      <c r="A110" s="174" t="s">
        <v>396</v>
      </c>
      <c r="B110" s="199" t="s">
        <v>322</v>
      </c>
      <c r="C110" s="153">
        <f t="shared" si="22"/>
        <v>0.4</v>
      </c>
      <c r="D110" s="139"/>
      <c r="E110" s="139"/>
      <c r="F110" s="140"/>
      <c r="G110" s="156"/>
      <c r="H110" s="245"/>
      <c r="I110" s="246"/>
      <c r="J110" s="157"/>
      <c r="K110" s="157"/>
      <c r="L110" s="149">
        <f t="shared" si="17"/>
        <v>0.4</v>
      </c>
      <c r="M110" s="157"/>
      <c r="N110" s="157"/>
      <c r="O110" s="157"/>
      <c r="P110" s="157"/>
      <c r="Q110" s="157"/>
      <c r="R110" s="157"/>
      <c r="S110" s="157">
        <v>0.4</v>
      </c>
      <c r="T110" s="157"/>
      <c r="U110" s="157"/>
      <c r="V110" s="157"/>
      <c r="W110" s="157"/>
      <c r="X110" s="157"/>
      <c r="Y110" s="157"/>
      <c r="Z110" s="157"/>
      <c r="AA110" s="157"/>
      <c r="AB110" s="157"/>
      <c r="AC110" s="157"/>
      <c r="AD110" s="157"/>
      <c r="AE110" s="139"/>
      <c r="AF110" s="157"/>
      <c r="AG110" s="139"/>
      <c r="AH110" s="247" t="s">
        <v>47</v>
      </c>
      <c r="AI110" s="198"/>
      <c r="AJ110" s="10"/>
      <c r="AK110" s="20"/>
    </row>
    <row r="111" spans="1:83" s="27" customFormat="1" ht="18.75">
      <c r="A111" s="174" t="s">
        <v>397</v>
      </c>
      <c r="B111" s="199" t="s">
        <v>346</v>
      </c>
      <c r="C111" s="153">
        <f t="shared" si="22"/>
        <v>0.21</v>
      </c>
      <c r="D111" s="139"/>
      <c r="E111" s="139"/>
      <c r="F111" s="140"/>
      <c r="G111" s="156"/>
      <c r="H111" s="245"/>
      <c r="I111" s="246"/>
      <c r="J111" s="157"/>
      <c r="K111" s="157"/>
      <c r="L111" s="149">
        <f t="shared" si="17"/>
        <v>0.21</v>
      </c>
      <c r="M111" s="157"/>
      <c r="N111" s="157"/>
      <c r="O111" s="157"/>
      <c r="P111" s="157"/>
      <c r="Q111" s="157"/>
      <c r="R111" s="157"/>
      <c r="S111" s="157"/>
      <c r="T111" s="157"/>
      <c r="U111" s="157"/>
      <c r="V111" s="157"/>
      <c r="W111" s="157">
        <v>0.21</v>
      </c>
      <c r="X111" s="157"/>
      <c r="Y111" s="157"/>
      <c r="Z111" s="157"/>
      <c r="AA111" s="157"/>
      <c r="AB111" s="157"/>
      <c r="AC111" s="157"/>
      <c r="AD111" s="157"/>
      <c r="AE111" s="139"/>
      <c r="AF111" s="157"/>
      <c r="AG111" s="139"/>
      <c r="AH111" s="247" t="s">
        <v>49</v>
      </c>
      <c r="AI111" s="198"/>
      <c r="AJ111" s="10"/>
      <c r="AK111" s="20"/>
    </row>
    <row r="112" spans="1:83" s="27" customFormat="1" ht="19.5">
      <c r="A112" s="174" t="s">
        <v>398</v>
      </c>
      <c r="B112" s="199" t="s">
        <v>344</v>
      </c>
      <c r="C112" s="153">
        <f t="shared" si="22"/>
        <v>0.14000000000000001</v>
      </c>
      <c r="D112" s="139"/>
      <c r="E112" s="139"/>
      <c r="F112" s="140"/>
      <c r="G112" s="156"/>
      <c r="H112" s="245"/>
      <c r="I112" s="246"/>
      <c r="J112" s="157"/>
      <c r="K112" s="157"/>
      <c r="L112" s="144"/>
      <c r="M112" s="157"/>
      <c r="N112" s="157"/>
      <c r="O112" s="157"/>
      <c r="P112" s="157"/>
      <c r="Q112" s="157"/>
      <c r="R112" s="157"/>
      <c r="S112" s="157"/>
      <c r="T112" s="157"/>
      <c r="U112" s="157"/>
      <c r="V112" s="157"/>
      <c r="W112" s="157"/>
      <c r="X112" s="157"/>
      <c r="Y112" s="157"/>
      <c r="Z112" s="157"/>
      <c r="AA112" s="157"/>
      <c r="AB112" s="157"/>
      <c r="AC112" s="157"/>
      <c r="AD112" s="157"/>
      <c r="AE112" s="139"/>
      <c r="AF112" s="157"/>
      <c r="AG112" s="139">
        <v>0.14000000000000001</v>
      </c>
      <c r="AH112" s="247" t="s">
        <v>31</v>
      </c>
      <c r="AI112" s="198"/>
      <c r="AJ112" s="10"/>
      <c r="AK112" s="20"/>
    </row>
    <row r="113" spans="1:83" s="27" customFormat="1" ht="19.5">
      <c r="A113" s="174" t="s">
        <v>399</v>
      </c>
      <c r="B113" s="199" t="s">
        <v>344</v>
      </c>
      <c r="C113" s="153">
        <f t="shared" si="22"/>
        <v>0.22</v>
      </c>
      <c r="D113" s="139">
        <v>0.22</v>
      </c>
      <c r="E113" s="139"/>
      <c r="F113" s="140"/>
      <c r="G113" s="156"/>
      <c r="H113" s="245"/>
      <c r="I113" s="246"/>
      <c r="J113" s="157"/>
      <c r="K113" s="157"/>
      <c r="L113" s="144"/>
      <c r="M113" s="157"/>
      <c r="N113" s="157"/>
      <c r="O113" s="157"/>
      <c r="P113" s="157"/>
      <c r="Q113" s="157"/>
      <c r="R113" s="157"/>
      <c r="S113" s="157"/>
      <c r="T113" s="157"/>
      <c r="U113" s="157"/>
      <c r="V113" s="157"/>
      <c r="W113" s="157"/>
      <c r="X113" s="157"/>
      <c r="Y113" s="157"/>
      <c r="Z113" s="157"/>
      <c r="AA113" s="157"/>
      <c r="AB113" s="157"/>
      <c r="AC113" s="157"/>
      <c r="AD113" s="157"/>
      <c r="AE113" s="139"/>
      <c r="AF113" s="157"/>
      <c r="AG113" s="139"/>
      <c r="AH113" s="247" t="s">
        <v>44</v>
      </c>
      <c r="AI113" s="198"/>
      <c r="AJ113" s="10"/>
      <c r="AK113" s="20"/>
    </row>
    <row r="114" spans="1:83" s="27" customFormat="1" ht="19.5">
      <c r="A114" s="174" t="s">
        <v>400</v>
      </c>
      <c r="B114" s="199" t="s">
        <v>345</v>
      </c>
      <c r="C114" s="153">
        <f t="shared" si="22"/>
        <v>0.16</v>
      </c>
      <c r="D114" s="139"/>
      <c r="E114" s="139"/>
      <c r="F114" s="140">
        <v>0.16</v>
      </c>
      <c r="G114" s="156"/>
      <c r="H114" s="245"/>
      <c r="I114" s="246"/>
      <c r="J114" s="157"/>
      <c r="K114" s="157"/>
      <c r="L114" s="144"/>
      <c r="M114" s="157"/>
      <c r="N114" s="157"/>
      <c r="O114" s="157"/>
      <c r="P114" s="157"/>
      <c r="Q114" s="157"/>
      <c r="R114" s="157"/>
      <c r="S114" s="157"/>
      <c r="T114" s="157"/>
      <c r="U114" s="157"/>
      <c r="V114" s="157"/>
      <c r="W114" s="157"/>
      <c r="X114" s="157"/>
      <c r="Y114" s="157"/>
      <c r="Z114" s="157"/>
      <c r="AA114" s="157"/>
      <c r="AB114" s="157"/>
      <c r="AC114" s="157"/>
      <c r="AD114" s="157"/>
      <c r="AE114" s="139"/>
      <c r="AF114" s="157"/>
      <c r="AG114" s="139"/>
      <c r="AH114" s="247" t="s">
        <v>36</v>
      </c>
      <c r="AI114" s="198"/>
      <c r="AJ114" s="10"/>
      <c r="AK114" s="20"/>
    </row>
    <row r="115" spans="1:83" s="4" customFormat="1" ht="62.25" customHeight="1">
      <c r="A115" s="191" t="s">
        <v>144</v>
      </c>
      <c r="B115" s="179" t="s">
        <v>427</v>
      </c>
      <c r="C115" s="161"/>
      <c r="D115" s="139"/>
      <c r="E115" s="139"/>
      <c r="F115" s="140"/>
      <c r="G115" s="156"/>
      <c r="H115" s="154"/>
      <c r="I115" s="183"/>
      <c r="J115" s="157"/>
      <c r="K115" s="157"/>
      <c r="L115" s="144">
        <f t="shared" ref="L115:L144" si="59">SUM(M115:W115)</f>
        <v>0</v>
      </c>
      <c r="M115" s="157"/>
      <c r="N115" s="157"/>
      <c r="O115" s="157"/>
      <c r="P115" s="157"/>
      <c r="Q115" s="157"/>
      <c r="R115" s="157"/>
      <c r="S115" s="157"/>
      <c r="T115" s="157"/>
      <c r="U115" s="157"/>
      <c r="V115" s="157"/>
      <c r="W115" s="157"/>
      <c r="X115" s="157"/>
      <c r="Y115" s="157"/>
      <c r="Z115" s="157"/>
      <c r="AA115" s="157"/>
      <c r="AB115" s="157"/>
      <c r="AC115" s="157"/>
      <c r="AD115" s="157"/>
      <c r="AE115" s="139"/>
      <c r="AF115" s="157"/>
      <c r="AG115" s="139"/>
      <c r="AH115" s="164"/>
      <c r="AI115" s="198"/>
      <c r="AJ115" s="10"/>
      <c r="AK115" s="20"/>
      <c r="AL115" s="27"/>
    </row>
    <row r="116" spans="1:83" s="4" customFormat="1" ht="19.5">
      <c r="A116" s="191">
        <v>1</v>
      </c>
      <c r="B116" s="179" t="s">
        <v>147</v>
      </c>
      <c r="C116" s="180">
        <f t="shared" ref="C116:C120" si="60">SUM(D116:L116)+SUM(X116:AG116)</f>
        <v>50</v>
      </c>
      <c r="D116" s="144">
        <f>SUM(D117)</f>
        <v>0</v>
      </c>
      <c r="E116" s="144">
        <f t="shared" ref="E116:AG116" si="61">SUM(E117)</f>
        <v>0</v>
      </c>
      <c r="F116" s="144">
        <f t="shared" si="61"/>
        <v>0</v>
      </c>
      <c r="G116" s="144">
        <f t="shared" si="61"/>
        <v>0</v>
      </c>
      <c r="H116" s="144">
        <f t="shared" si="61"/>
        <v>0</v>
      </c>
      <c r="I116" s="144">
        <f t="shared" si="61"/>
        <v>0</v>
      </c>
      <c r="J116" s="144">
        <f t="shared" si="61"/>
        <v>0</v>
      </c>
      <c r="K116" s="144">
        <f t="shared" si="61"/>
        <v>0</v>
      </c>
      <c r="L116" s="144">
        <f t="shared" si="61"/>
        <v>0</v>
      </c>
      <c r="M116" s="144">
        <f t="shared" si="61"/>
        <v>0</v>
      </c>
      <c r="N116" s="144">
        <f t="shared" si="61"/>
        <v>0</v>
      </c>
      <c r="O116" s="144">
        <f t="shared" si="61"/>
        <v>0</v>
      </c>
      <c r="P116" s="144">
        <f t="shared" si="61"/>
        <v>0</v>
      </c>
      <c r="Q116" s="144">
        <f t="shared" si="61"/>
        <v>0</v>
      </c>
      <c r="R116" s="144">
        <f t="shared" si="61"/>
        <v>0</v>
      </c>
      <c r="S116" s="144">
        <f t="shared" si="61"/>
        <v>0</v>
      </c>
      <c r="T116" s="144">
        <f t="shared" si="61"/>
        <v>0</v>
      </c>
      <c r="U116" s="144">
        <f t="shared" si="61"/>
        <v>0</v>
      </c>
      <c r="V116" s="144">
        <f t="shared" si="61"/>
        <v>0</v>
      </c>
      <c r="W116" s="144">
        <f t="shared" si="61"/>
        <v>0</v>
      </c>
      <c r="X116" s="144">
        <f t="shared" si="61"/>
        <v>0</v>
      </c>
      <c r="Y116" s="144">
        <f t="shared" si="61"/>
        <v>0</v>
      </c>
      <c r="Z116" s="144">
        <f t="shared" si="61"/>
        <v>0</v>
      </c>
      <c r="AA116" s="144">
        <f t="shared" si="61"/>
        <v>0</v>
      </c>
      <c r="AB116" s="144">
        <f t="shared" si="61"/>
        <v>0</v>
      </c>
      <c r="AC116" s="144">
        <f t="shared" si="61"/>
        <v>0</v>
      </c>
      <c r="AD116" s="144">
        <f t="shared" si="61"/>
        <v>0</v>
      </c>
      <c r="AE116" s="144">
        <f t="shared" si="61"/>
        <v>0</v>
      </c>
      <c r="AF116" s="144">
        <f t="shared" si="61"/>
        <v>0</v>
      </c>
      <c r="AG116" s="144">
        <f t="shared" si="61"/>
        <v>50</v>
      </c>
      <c r="AH116" s="164"/>
      <c r="AI116" s="198"/>
      <c r="AJ116" s="10"/>
      <c r="AK116" s="20"/>
      <c r="AL116" s="27"/>
    </row>
    <row r="117" spans="1:83" s="15" customFormat="1" ht="24" customHeight="1">
      <c r="A117" s="174" t="s">
        <v>129</v>
      </c>
      <c r="B117" s="243" t="s">
        <v>147</v>
      </c>
      <c r="C117" s="153">
        <f t="shared" si="60"/>
        <v>50</v>
      </c>
      <c r="D117" s="139"/>
      <c r="E117" s="139"/>
      <c r="F117" s="140"/>
      <c r="G117" s="156"/>
      <c r="H117" s="154"/>
      <c r="I117" s="183"/>
      <c r="J117" s="157"/>
      <c r="K117" s="157"/>
      <c r="L117" s="149"/>
      <c r="M117" s="157"/>
      <c r="N117" s="157"/>
      <c r="O117" s="157"/>
      <c r="P117" s="157"/>
      <c r="Q117" s="157"/>
      <c r="R117" s="157"/>
      <c r="S117" s="157"/>
      <c r="T117" s="157"/>
      <c r="U117" s="157"/>
      <c r="V117" s="157"/>
      <c r="W117" s="157"/>
      <c r="X117" s="157"/>
      <c r="Y117" s="157"/>
      <c r="Z117" s="157"/>
      <c r="AA117" s="157"/>
      <c r="AB117" s="157"/>
      <c r="AC117" s="157"/>
      <c r="AD117" s="157"/>
      <c r="AE117" s="139"/>
      <c r="AF117" s="157"/>
      <c r="AG117" s="139">
        <v>50</v>
      </c>
      <c r="AH117" s="202" t="s">
        <v>263</v>
      </c>
      <c r="AI117" s="198"/>
      <c r="AJ117" s="10"/>
      <c r="AK117" s="20"/>
      <c r="AL117" s="27"/>
    </row>
    <row r="118" spans="1:83" s="4" customFormat="1" ht="26.25" customHeight="1">
      <c r="A118" s="191">
        <v>2</v>
      </c>
      <c r="B118" s="179" t="s">
        <v>30</v>
      </c>
      <c r="C118" s="180">
        <f t="shared" si="60"/>
        <v>30</v>
      </c>
      <c r="D118" s="144">
        <f t="shared" ref="D118:AG118" si="62">SUM(D119:D119)</f>
        <v>0</v>
      </c>
      <c r="E118" s="144">
        <f t="shared" si="62"/>
        <v>5</v>
      </c>
      <c r="F118" s="144">
        <f t="shared" si="62"/>
        <v>0</v>
      </c>
      <c r="G118" s="144">
        <f t="shared" si="62"/>
        <v>0</v>
      </c>
      <c r="H118" s="144">
        <f t="shared" si="62"/>
        <v>0</v>
      </c>
      <c r="I118" s="144">
        <f t="shared" si="62"/>
        <v>0</v>
      </c>
      <c r="J118" s="144">
        <f t="shared" si="62"/>
        <v>0</v>
      </c>
      <c r="K118" s="144">
        <f t="shared" si="62"/>
        <v>0</v>
      </c>
      <c r="L118" s="144">
        <f t="shared" si="62"/>
        <v>0</v>
      </c>
      <c r="M118" s="144">
        <f t="shared" si="62"/>
        <v>0</v>
      </c>
      <c r="N118" s="144">
        <f t="shared" si="62"/>
        <v>0</v>
      </c>
      <c r="O118" s="144">
        <f t="shared" si="62"/>
        <v>0</v>
      </c>
      <c r="P118" s="144">
        <f t="shared" si="62"/>
        <v>0</v>
      </c>
      <c r="Q118" s="144">
        <f t="shared" si="62"/>
        <v>0</v>
      </c>
      <c r="R118" s="144">
        <f t="shared" si="62"/>
        <v>0</v>
      </c>
      <c r="S118" s="144">
        <f t="shared" si="62"/>
        <v>0</v>
      </c>
      <c r="T118" s="144">
        <f t="shared" si="62"/>
        <v>0</v>
      </c>
      <c r="U118" s="144">
        <f t="shared" si="62"/>
        <v>0</v>
      </c>
      <c r="V118" s="144">
        <f t="shared" si="62"/>
        <v>0</v>
      </c>
      <c r="W118" s="144">
        <f t="shared" si="62"/>
        <v>0</v>
      </c>
      <c r="X118" s="144">
        <f t="shared" si="62"/>
        <v>0</v>
      </c>
      <c r="Y118" s="144">
        <f t="shared" si="62"/>
        <v>0</v>
      </c>
      <c r="Z118" s="144">
        <f t="shared" si="62"/>
        <v>0</v>
      </c>
      <c r="AA118" s="144">
        <f t="shared" si="62"/>
        <v>0</v>
      </c>
      <c r="AB118" s="144">
        <f t="shared" si="62"/>
        <v>0</v>
      </c>
      <c r="AC118" s="144">
        <f t="shared" si="62"/>
        <v>0</v>
      </c>
      <c r="AD118" s="144">
        <f t="shared" si="62"/>
        <v>0</v>
      </c>
      <c r="AE118" s="144">
        <f t="shared" si="62"/>
        <v>0</v>
      </c>
      <c r="AF118" s="144">
        <f t="shared" si="62"/>
        <v>0</v>
      </c>
      <c r="AG118" s="144">
        <f t="shared" si="62"/>
        <v>25</v>
      </c>
      <c r="AH118" s="202"/>
      <c r="AI118" s="198"/>
      <c r="AJ118" s="10"/>
      <c r="AK118" s="20"/>
      <c r="AL118" s="27"/>
    </row>
    <row r="119" spans="1:83" s="15" customFormat="1" ht="25.15" customHeight="1">
      <c r="A119" s="174" t="s">
        <v>130</v>
      </c>
      <c r="B119" s="243" t="s">
        <v>30</v>
      </c>
      <c r="C119" s="153">
        <f t="shared" si="60"/>
        <v>30</v>
      </c>
      <c r="D119" s="139"/>
      <c r="E119" s="227">
        <v>5</v>
      </c>
      <c r="F119" s="140"/>
      <c r="G119" s="156"/>
      <c r="H119" s="154"/>
      <c r="I119" s="183"/>
      <c r="J119" s="157"/>
      <c r="K119" s="157"/>
      <c r="L119" s="144"/>
      <c r="M119" s="157"/>
      <c r="N119" s="157"/>
      <c r="O119" s="157"/>
      <c r="P119" s="157"/>
      <c r="Q119" s="157"/>
      <c r="R119" s="157"/>
      <c r="S119" s="157"/>
      <c r="T119" s="157"/>
      <c r="U119" s="157"/>
      <c r="V119" s="157"/>
      <c r="W119" s="157"/>
      <c r="X119" s="157"/>
      <c r="Y119" s="157"/>
      <c r="Z119" s="157"/>
      <c r="AA119" s="157"/>
      <c r="AB119" s="157"/>
      <c r="AC119" s="157"/>
      <c r="AD119" s="157"/>
      <c r="AE119" s="139"/>
      <c r="AF119" s="157"/>
      <c r="AG119" s="139">
        <v>25</v>
      </c>
      <c r="AH119" s="202" t="s">
        <v>263</v>
      </c>
      <c r="AI119" s="198"/>
      <c r="AJ119" s="10"/>
      <c r="AK119" s="20"/>
      <c r="AL119" s="27"/>
    </row>
    <row r="120" spans="1:83" s="4" customFormat="1" ht="19.5">
      <c r="A120" s="191">
        <v>3</v>
      </c>
      <c r="B120" s="179" t="s">
        <v>255</v>
      </c>
      <c r="C120" s="180">
        <f t="shared" si="60"/>
        <v>100</v>
      </c>
      <c r="D120" s="144">
        <f>SUM(D121)</f>
        <v>0</v>
      </c>
      <c r="E120" s="144">
        <f t="shared" ref="E120:AG120" si="63">SUM(E121)</f>
        <v>0</v>
      </c>
      <c r="F120" s="144">
        <f t="shared" si="63"/>
        <v>0</v>
      </c>
      <c r="G120" s="144">
        <f t="shared" si="63"/>
        <v>0</v>
      </c>
      <c r="H120" s="144">
        <f t="shared" si="63"/>
        <v>0</v>
      </c>
      <c r="I120" s="144">
        <f t="shared" si="63"/>
        <v>0</v>
      </c>
      <c r="J120" s="144">
        <f t="shared" si="63"/>
        <v>0</v>
      </c>
      <c r="K120" s="144">
        <f t="shared" si="63"/>
        <v>0</v>
      </c>
      <c r="L120" s="144">
        <f t="shared" si="63"/>
        <v>0</v>
      </c>
      <c r="M120" s="144">
        <f t="shared" si="63"/>
        <v>0</v>
      </c>
      <c r="N120" s="144">
        <f t="shared" si="63"/>
        <v>0</v>
      </c>
      <c r="O120" s="144">
        <f t="shared" si="63"/>
        <v>0</v>
      </c>
      <c r="P120" s="144">
        <f t="shared" si="63"/>
        <v>0</v>
      </c>
      <c r="Q120" s="144">
        <f t="shared" si="63"/>
        <v>0</v>
      </c>
      <c r="R120" s="144">
        <f t="shared" si="63"/>
        <v>0</v>
      </c>
      <c r="S120" s="144">
        <f t="shared" si="63"/>
        <v>0</v>
      </c>
      <c r="T120" s="144">
        <f t="shared" si="63"/>
        <v>0</v>
      </c>
      <c r="U120" s="144">
        <f t="shared" si="63"/>
        <v>0</v>
      </c>
      <c r="V120" s="144">
        <f t="shared" si="63"/>
        <v>0</v>
      </c>
      <c r="W120" s="144">
        <f t="shared" si="63"/>
        <v>0</v>
      </c>
      <c r="X120" s="144">
        <f t="shared" si="63"/>
        <v>0</v>
      </c>
      <c r="Y120" s="144">
        <f t="shared" si="63"/>
        <v>0</v>
      </c>
      <c r="Z120" s="144">
        <f t="shared" si="63"/>
        <v>0</v>
      </c>
      <c r="AA120" s="144">
        <f t="shared" si="63"/>
        <v>0</v>
      </c>
      <c r="AB120" s="144">
        <f t="shared" si="63"/>
        <v>0</v>
      </c>
      <c r="AC120" s="144">
        <f t="shared" si="63"/>
        <v>0</v>
      </c>
      <c r="AD120" s="144">
        <f t="shared" si="63"/>
        <v>0</v>
      </c>
      <c r="AE120" s="144">
        <f t="shared" si="63"/>
        <v>0</v>
      </c>
      <c r="AF120" s="144">
        <f t="shared" si="63"/>
        <v>0</v>
      </c>
      <c r="AG120" s="144">
        <f t="shared" si="63"/>
        <v>100</v>
      </c>
      <c r="AH120" s="202"/>
      <c r="AI120" s="198"/>
      <c r="AJ120" s="10"/>
      <c r="AK120" s="20"/>
      <c r="AL120" s="27"/>
    </row>
    <row r="121" spans="1:83" s="15" customFormat="1" ht="25.15" customHeight="1">
      <c r="A121" s="174" t="s">
        <v>134</v>
      </c>
      <c r="B121" s="243" t="s">
        <v>255</v>
      </c>
      <c r="C121" s="153">
        <f t="shared" ref="C121" si="64">SUM(D121:L121)+SUM(X121:AG121)</f>
        <v>100</v>
      </c>
      <c r="D121" s="139"/>
      <c r="E121" s="139"/>
      <c r="F121" s="140"/>
      <c r="G121" s="156"/>
      <c r="H121" s="154"/>
      <c r="I121" s="183"/>
      <c r="J121" s="157"/>
      <c r="K121" s="157"/>
      <c r="L121" s="149"/>
      <c r="M121" s="157"/>
      <c r="N121" s="157"/>
      <c r="O121" s="157"/>
      <c r="P121" s="157"/>
      <c r="Q121" s="157"/>
      <c r="R121" s="157"/>
      <c r="S121" s="157"/>
      <c r="T121" s="157"/>
      <c r="U121" s="157"/>
      <c r="V121" s="157"/>
      <c r="W121" s="157"/>
      <c r="X121" s="157"/>
      <c r="Y121" s="157"/>
      <c r="Z121" s="157"/>
      <c r="AA121" s="157"/>
      <c r="AB121" s="157"/>
      <c r="AC121" s="157"/>
      <c r="AD121" s="157"/>
      <c r="AE121" s="139"/>
      <c r="AF121" s="157"/>
      <c r="AG121" s="139">
        <v>100</v>
      </c>
      <c r="AH121" s="202" t="s">
        <v>263</v>
      </c>
      <c r="AI121" s="198"/>
      <c r="AJ121" s="10"/>
      <c r="AK121" s="20"/>
      <c r="AL121" s="27"/>
    </row>
    <row r="122" spans="1:83" s="85" customFormat="1" ht="19.5">
      <c r="A122" s="170">
        <v>4</v>
      </c>
      <c r="B122" s="171" t="s">
        <v>121</v>
      </c>
      <c r="C122" s="180">
        <f t="shared" ref="C122:C168" si="65">SUM(D122:L122)+SUM(X122:AG122)</f>
        <v>557.65</v>
      </c>
      <c r="D122" s="144">
        <f>SUM(D123:D129)</f>
        <v>0</v>
      </c>
      <c r="E122" s="144">
        <f t="shared" ref="E122:AG122" si="66">SUM(E123:E129)</f>
        <v>2.65</v>
      </c>
      <c r="F122" s="144">
        <f t="shared" si="66"/>
        <v>0.4</v>
      </c>
      <c r="G122" s="144">
        <f t="shared" si="66"/>
        <v>0</v>
      </c>
      <c r="H122" s="144">
        <f t="shared" si="66"/>
        <v>554.6</v>
      </c>
      <c r="I122" s="144">
        <f t="shared" si="66"/>
        <v>0</v>
      </c>
      <c r="J122" s="144">
        <f t="shared" si="66"/>
        <v>0</v>
      </c>
      <c r="K122" s="144">
        <f t="shared" si="66"/>
        <v>0</v>
      </c>
      <c r="L122" s="144">
        <f t="shared" si="66"/>
        <v>0</v>
      </c>
      <c r="M122" s="144">
        <f t="shared" si="66"/>
        <v>0</v>
      </c>
      <c r="N122" s="144">
        <f t="shared" si="66"/>
        <v>0</v>
      </c>
      <c r="O122" s="144">
        <f t="shared" si="66"/>
        <v>0</v>
      </c>
      <c r="P122" s="144">
        <f t="shared" si="66"/>
        <v>0</v>
      </c>
      <c r="Q122" s="144">
        <f t="shared" si="66"/>
        <v>0</v>
      </c>
      <c r="R122" s="144">
        <f t="shared" si="66"/>
        <v>0</v>
      </c>
      <c r="S122" s="144">
        <f t="shared" si="66"/>
        <v>0</v>
      </c>
      <c r="T122" s="144">
        <f t="shared" si="66"/>
        <v>0</v>
      </c>
      <c r="U122" s="144">
        <f t="shared" si="66"/>
        <v>0</v>
      </c>
      <c r="V122" s="144">
        <f t="shared" si="66"/>
        <v>0</v>
      </c>
      <c r="W122" s="144">
        <f t="shared" si="66"/>
        <v>0</v>
      </c>
      <c r="X122" s="144">
        <f t="shared" si="66"/>
        <v>0</v>
      </c>
      <c r="Y122" s="144">
        <f t="shared" si="66"/>
        <v>0</v>
      </c>
      <c r="Z122" s="144">
        <f t="shared" si="66"/>
        <v>0</v>
      </c>
      <c r="AA122" s="144">
        <f t="shared" si="66"/>
        <v>0</v>
      </c>
      <c r="AB122" s="144">
        <f t="shared" si="66"/>
        <v>0</v>
      </c>
      <c r="AC122" s="144">
        <f t="shared" si="66"/>
        <v>0</v>
      </c>
      <c r="AD122" s="144">
        <f t="shared" si="66"/>
        <v>0</v>
      </c>
      <c r="AE122" s="149">
        <f t="shared" si="66"/>
        <v>0</v>
      </c>
      <c r="AF122" s="149">
        <f t="shared" si="66"/>
        <v>0</v>
      </c>
      <c r="AG122" s="149">
        <f t="shared" si="66"/>
        <v>0</v>
      </c>
      <c r="AH122" s="247"/>
      <c r="AI122" s="198"/>
      <c r="AJ122" s="12"/>
      <c r="AK122" s="20"/>
      <c r="AL122" s="27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  <c r="BO122" s="4"/>
      <c r="BP122" s="4"/>
      <c r="BQ122" s="4"/>
      <c r="BR122" s="4"/>
      <c r="BS122" s="4"/>
      <c r="BT122" s="4"/>
      <c r="BU122" s="4"/>
      <c r="BV122" s="4"/>
      <c r="BW122" s="4"/>
      <c r="BX122" s="4"/>
      <c r="BY122" s="4"/>
      <c r="BZ122" s="4"/>
      <c r="CA122" s="4"/>
      <c r="CB122" s="4"/>
      <c r="CC122" s="4"/>
      <c r="CD122" s="4"/>
      <c r="CE122" s="4"/>
    </row>
    <row r="123" spans="1:83" s="92" customFormat="1" ht="22.5" customHeight="1">
      <c r="A123" s="174" t="s">
        <v>135</v>
      </c>
      <c r="B123" s="248" t="s">
        <v>343</v>
      </c>
      <c r="C123" s="205">
        <f t="shared" si="65"/>
        <v>250</v>
      </c>
      <c r="D123" s="164"/>
      <c r="E123" s="164"/>
      <c r="F123" s="164"/>
      <c r="G123" s="209"/>
      <c r="H123" s="203">
        <v>250</v>
      </c>
      <c r="I123" s="249"/>
      <c r="J123" s="164"/>
      <c r="K123" s="164"/>
      <c r="L123" s="222">
        <f t="shared" si="59"/>
        <v>0</v>
      </c>
      <c r="M123" s="164"/>
      <c r="N123" s="164"/>
      <c r="O123" s="164"/>
      <c r="P123" s="164"/>
      <c r="Q123" s="164"/>
      <c r="R123" s="164"/>
      <c r="S123" s="164"/>
      <c r="T123" s="164"/>
      <c r="U123" s="164"/>
      <c r="V123" s="164"/>
      <c r="W123" s="164"/>
      <c r="X123" s="164"/>
      <c r="Y123" s="164"/>
      <c r="Z123" s="164"/>
      <c r="AA123" s="164"/>
      <c r="AB123" s="164"/>
      <c r="AC123" s="164"/>
      <c r="AD123" s="164"/>
      <c r="AE123" s="164"/>
      <c r="AF123" s="164"/>
      <c r="AG123" s="164"/>
      <c r="AH123" s="247" t="s">
        <v>31</v>
      </c>
      <c r="AI123" s="250" t="s">
        <v>176</v>
      </c>
      <c r="AJ123" s="10" t="s">
        <v>3</v>
      </c>
      <c r="AK123" s="251"/>
    </row>
    <row r="124" spans="1:83" s="27" customFormat="1" ht="56.25">
      <c r="A124" s="174" t="s">
        <v>136</v>
      </c>
      <c r="B124" s="199" t="s">
        <v>350</v>
      </c>
      <c r="C124" s="153">
        <f t="shared" si="65"/>
        <v>23</v>
      </c>
      <c r="D124" s="139"/>
      <c r="E124" s="162"/>
      <c r="F124" s="155"/>
      <c r="G124" s="156"/>
      <c r="H124" s="175">
        <v>23</v>
      </c>
      <c r="I124" s="156"/>
      <c r="J124" s="157"/>
      <c r="K124" s="157"/>
      <c r="L124" s="144">
        <f t="shared" si="59"/>
        <v>0</v>
      </c>
      <c r="M124" s="157"/>
      <c r="N124" s="157"/>
      <c r="O124" s="157"/>
      <c r="P124" s="157"/>
      <c r="Q124" s="157"/>
      <c r="R124" s="157"/>
      <c r="S124" s="157"/>
      <c r="T124" s="157"/>
      <c r="U124" s="157"/>
      <c r="V124" s="157"/>
      <c r="W124" s="157"/>
      <c r="X124" s="157"/>
      <c r="Y124" s="157"/>
      <c r="Z124" s="157"/>
      <c r="AA124" s="157"/>
      <c r="AB124" s="157"/>
      <c r="AC124" s="157"/>
      <c r="AD124" s="157"/>
      <c r="AE124" s="139"/>
      <c r="AF124" s="157"/>
      <c r="AG124" s="139"/>
      <c r="AH124" s="164" t="s">
        <v>43</v>
      </c>
      <c r="AI124" s="206" t="s">
        <v>171</v>
      </c>
      <c r="AJ124" s="10" t="s">
        <v>3</v>
      </c>
      <c r="AK124" s="20"/>
      <c r="AL124" s="27">
        <v>25.23</v>
      </c>
    </row>
    <row r="125" spans="1:83" s="27" customFormat="1" ht="18.75">
      <c r="A125" s="174" t="s">
        <v>288</v>
      </c>
      <c r="B125" s="199" t="s">
        <v>80</v>
      </c>
      <c r="C125" s="153">
        <f t="shared" si="65"/>
        <v>220</v>
      </c>
      <c r="D125" s="139"/>
      <c r="E125" s="162"/>
      <c r="F125" s="155"/>
      <c r="G125" s="156"/>
      <c r="H125" s="175">
        <v>220</v>
      </c>
      <c r="I125" s="156"/>
      <c r="J125" s="157"/>
      <c r="K125" s="157"/>
      <c r="L125" s="149"/>
      <c r="M125" s="157"/>
      <c r="N125" s="157"/>
      <c r="O125" s="157"/>
      <c r="P125" s="157"/>
      <c r="Q125" s="157"/>
      <c r="R125" s="157"/>
      <c r="S125" s="157"/>
      <c r="T125" s="157"/>
      <c r="U125" s="157"/>
      <c r="V125" s="157"/>
      <c r="W125" s="157"/>
      <c r="X125" s="157"/>
      <c r="Y125" s="157"/>
      <c r="Z125" s="157"/>
      <c r="AA125" s="157"/>
      <c r="AB125" s="157"/>
      <c r="AC125" s="157"/>
      <c r="AD125" s="157"/>
      <c r="AE125" s="139"/>
      <c r="AF125" s="157"/>
      <c r="AG125" s="139"/>
      <c r="AH125" s="164" t="s">
        <v>32</v>
      </c>
      <c r="AI125" s="206"/>
      <c r="AJ125" s="10"/>
      <c r="AK125" s="20"/>
    </row>
    <row r="126" spans="1:83" s="27" customFormat="1" ht="18.75">
      <c r="A126" s="174" t="s">
        <v>390</v>
      </c>
      <c r="B126" s="199" t="s">
        <v>80</v>
      </c>
      <c r="C126" s="153">
        <f t="shared" si="65"/>
        <v>1.25</v>
      </c>
      <c r="D126" s="139"/>
      <c r="E126" s="162">
        <v>1.25</v>
      </c>
      <c r="F126" s="155"/>
      <c r="G126" s="156"/>
      <c r="H126" s="175"/>
      <c r="I126" s="156"/>
      <c r="J126" s="157"/>
      <c r="K126" s="157"/>
      <c r="L126" s="149"/>
      <c r="M126" s="157"/>
      <c r="N126" s="157"/>
      <c r="O126" s="157"/>
      <c r="P126" s="157"/>
      <c r="Q126" s="157"/>
      <c r="R126" s="157"/>
      <c r="S126" s="157"/>
      <c r="T126" s="157"/>
      <c r="U126" s="157"/>
      <c r="V126" s="157"/>
      <c r="W126" s="157"/>
      <c r="X126" s="157"/>
      <c r="Y126" s="157"/>
      <c r="Z126" s="157"/>
      <c r="AA126" s="157"/>
      <c r="AB126" s="157"/>
      <c r="AC126" s="157"/>
      <c r="AD126" s="157"/>
      <c r="AE126" s="139"/>
      <c r="AF126" s="157"/>
      <c r="AG126" s="139"/>
      <c r="AH126" s="164" t="s">
        <v>60</v>
      </c>
      <c r="AI126" s="206"/>
      <c r="AJ126" s="10"/>
      <c r="AK126" s="20"/>
    </row>
    <row r="127" spans="1:83" s="113" customFormat="1" ht="36.75" customHeight="1">
      <c r="A127" s="174" t="s">
        <v>289</v>
      </c>
      <c r="B127" s="199" t="s">
        <v>80</v>
      </c>
      <c r="C127" s="153">
        <f t="shared" ref="C127" si="67">SUM(D127:L127)+SUM(X127:AG127)</f>
        <v>1.7999999999999998</v>
      </c>
      <c r="D127" s="139"/>
      <c r="E127" s="162">
        <v>1.4</v>
      </c>
      <c r="F127" s="155">
        <v>0.4</v>
      </c>
      <c r="G127" s="156"/>
      <c r="H127" s="175"/>
      <c r="I127" s="156"/>
      <c r="J127" s="157"/>
      <c r="K127" s="157"/>
      <c r="L127" s="149"/>
      <c r="M127" s="157"/>
      <c r="N127" s="157"/>
      <c r="O127" s="157"/>
      <c r="P127" s="157"/>
      <c r="Q127" s="157"/>
      <c r="R127" s="157"/>
      <c r="S127" s="157"/>
      <c r="T127" s="157"/>
      <c r="U127" s="157"/>
      <c r="V127" s="157"/>
      <c r="W127" s="157"/>
      <c r="X127" s="157"/>
      <c r="Y127" s="157"/>
      <c r="Z127" s="157"/>
      <c r="AA127" s="157"/>
      <c r="AB127" s="157"/>
      <c r="AC127" s="157"/>
      <c r="AD127" s="157"/>
      <c r="AE127" s="139"/>
      <c r="AF127" s="157"/>
      <c r="AG127" s="139"/>
      <c r="AH127" s="164" t="s">
        <v>38</v>
      </c>
      <c r="AI127" s="206"/>
      <c r="AJ127" s="10"/>
      <c r="AK127" s="20"/>
      <c r="AL127" s="27"/>
    </row>
    <row r="128" spans="1:83" s="113" customFormat="1" ht="18.75">
      <c r="A128" s="174" t="s">
        <v>290</v>
      </c>
      <c r="B128" s="199" t="s">
        <v>80</v>
      </c>
      <c r="C128" s="153">
        <f t="shared" si="65"/>
        <v>1.6</v>
      </c>
      <c r="D128" s="139"/>
      <c r="E128" s="162"/>
      <c r="F128" s="155"/>
      <c r="G128" s="156"/>
      <c r="H128" s="175">
        <v>1.6</v>
      </c>
      <c r="I128" s="156"/>
      <c r="J128" s="157"/>
      <c r="K128" s="157"/>
      <c r="L128" s="149"/>
      <c r="M128" s="157"/>
      <c r="N128" s="157"/>
      <c r="O128" s="157"/>
      <c r="P128" s="157"/>
      <c r="Q128" s="157"/>
      <c r="R128" s="157"/>
      <c r="S128" s="157"/>
      <c r="T128" s="157"/>
      <c r="U128" s="157"/>
      <c r="V128" s="157"/>
      <c r="W128" s="157"/>
      <c r="X128" s="157"/>
      <c r="Y128" s="157"/>
      <c r="Z128" s="157"/>
      <c r="AA128" s="157"/>
      <c r="AB128" s="157"/>
      <c r="AC128" s="157"/>
      <c r="AD128" s="157"/>
      <c r="AE128" s="139"/>
      <c r="AF128" s="157"/>
      <c r="AG128" s="139"/>
      <c r="AH128" s="164" t="s">
        <v>36</v>
      </c>
      <c r="AI128" s="206"/>
      <c r="AJ128" s="10"/>
      <c r="AK128" s="20"/>
      <c r="AL128" s="27"/>
    </row>
    <row r="129" spans="1:83" s="113" customFormat="1" ht="18.75">
      <c r="A129" s="174" t="s">
        <v>291</v>
      </c>
      <c r="B129" s="199" t="s">
        <v>80</v>
      </c>
      <c r="C129" s="153">
        <f>SUM(D129:L129)+SUM(X129:AG129)</f>
        <v>60</v>
      </c>
      <c r="D129" s="139"/>
      <c r="E129" s="162"/>
      <c r="F129" s="155"/>
      <c r="G129" s="156"/>
      <c r="H129" s="175">
        <v>60</v>
      </c>
      <c r="I129" s="156"/>
      <c r="J129" s="157"/>
      <c r="K129" s="157"/>
      <c r="L129" s="149"/>
      <c r="M129" s="157"/>
      <c r="N129" s="157"/>
      <c r="O129" s="157"/>
      <c r="P129" s="157"/>
      <c r="Q129" s="157"/>
      <c r="R129" s="157"/>
      <c r="S129" s="157"/>
      <c r="T129" s="157"/>
      <c r="U129" s="157"/>
      <c r="V129" s="157"/>
      <c r="W129" s="157"/>
      <c r="X129" s="157"/>
      <c r="Y129" s="157"/>
      <c r="Z129" s="157"/>
      <c r="AA129" s="157"/>
      <c r="AB129" s="157"/>
      <c r="AC129" s="157"/>
      <c r="AD129" s="157"/>
      <c r="AE129" s="139"/>
      <c r="AF129" s="157"/>
      <c r="AG129" s="139"/>
      <c r="AH129" s="202" t="s">
        <v>263</v>
      </c>
      <c r="AI129" s="206"/>
      <c r="AJ129" s="10"/>
      <c r="AK129" s="20"/>
      <c r="AL129" s="27"/>
    </row>
    <row r="130" spans="1:83" s="114" customFormat="1" ht="19.5">
      <c r="A130" s="170">
        <v>5</v>
      </c>
      <c r="B130" s="148" t="s">
        <v>95</v>
      </c>
      <c r="C130" s="180">
        <f t="shared" si="65"/>
        <v>89.67</v>
      </c>
      <c r="D130" s="144">
        <f>SUM(D131:D141)</f>
        <v>0</v>
      </c>
      <c r="E130" s="144">
        <f t="shared" ref="E130:AG130" si="68">SUM(E131:E141)</f>
        <v>6.4399999999999995</v>
      </c>
      <c r="F130" s="144">
        <f t="shared" si="68"/>
        <v>6.21</v>
      </c>
      <c r="G130" s="144">
        <f t="shared" si="68"/>
        <v>0</v>
      </c>
      <c r="H130" s="144">
        <f t="shared" si="68"/>
        <v>73.5</v>
      </c>
      <c r="I130" s="144">
        <f t="shared" si="68"/>
        <v>0</v>
      </c>
      <c r="J130" s="144">
        <f t="shared" si="68"/>
        <v>0</v>
      </c>
      <c r="K130" s="144">
        <f t="shared" si="68"/>
        <v>0</v>
      </c>
      <c r="L130" s="144">
        <f t="shared" si="68"/>
        <v>0</v>
      </c>
      <c r="M130" s="144">
        <f t="shared" si="68"/>
        <v>0</v>
      </c>
      <c r="N130" s="144">
        <f t="shared" si="68"/>
        <v>0</v>
      </c>
      <c r="O130" s="144">
        <f t="shared" si="68"/>
        <v>0</v>
      </c>
      <c r="P130" s="144">
        <f t="shared" si="68"/>
        <v>0</v>
      </c>
      <c r="Q130" s="144">
        <f t="shared" si="68"/>
        <v>0</v>
      </c>
      <c r="R130" s="144">
        <f t="shared" si="68"/>
        <v>0</v>
      </c>
      <c r="S130" s="144">
        <f t="shared" si="68"/>
        <v>0</v>
      </c>
      <c r="T130" s="144">
        <f t="shared" si="68"/>
        <v>0</v>
      </c>
      <c r="U130" s="144">
        <f t="shared" si="68"/>
        <v>0</v>
      </c>
      <c r="V130" s="144">
        <f t="shared" si="68"/>
        <v>0</v>
      </c>
      <c r="W130" s="144">
        <f t="shared" si="68"/>
        <v>0</v>
      </c>
      <c r="X130" s="144">
        <f t="shared" si="68"/>
        <v>0.04</v>
      </c>
      <c r="Y130" s="144">
        <f t="shared" si="68"/>
        <v>0</v>
      </c>
      <c r="Z130" s="144">
        <f t="shared" si="68"/>
        <v>0</v>
      </c>
      <c r="AA130" s="144">
        <f t="shared" si="68"/>
        <v>0</v>
      </c>
      <c r="AB130" s="144">
        <f t="shared" si="68"/>
        <v>0</v>
      </c>
      <c r="AC130" s="144">
        <f t="shared" si="68"/>
        <v>0.21</v>
      </c>
      <c r="AD130" s="144">
        <f t="shared" si="68"/>
        <v>0</v>
      </c>
      <c r="AE130" s="149">
        <f t="shared" si="68"/>
        <v>0</v>
      </c>
      <c r="AF130" s="149">
        <f t="shared" si="68"/>
        <v>1</v>
      </c>
      <c r="AG130" s="149">
        <f t="shared" si="68"/>
        <v>2.27</v>
      </c>
      <c r="AH130" s="158"/>
      <c r="AI130" s="198"/>
      <c r="AJ130" s="11"/>
      <c r="AK130" s="20"/>
      <c r="AL130" s="27"/>
      <c r="AM130" s="113"/>
      <c r="AN130" s="113"/>
      <c r="AO130" s="113"/>
      <c r="AP130" s="113"/>
      <c r="AQ130" s="113"/>
      <c r="AR130" s="113"/>
      <c r="AS130" s="113"/>
      <c r="AT130" s="113"/>
      <c r="AU130" s="113"/>
      <c r="AV130" s="113"/>
      <c r="AW130" s="113"/>
      <c r="AX130" s="113"/>
      <c r="AY130" s="113"/>
      <c r="AZ130" s="113"/>
      <c r="BA130" s="113"/>
      <c r="BB130" s="113"/>
      <c r="BC130" s="113"/>
      <c r="BD130" s="113"/>
      <c r="BE130" s="113"/>
      <c r="BF130" s="113"/>
      <c r="BG130" s="113"/>
      <c r="BH130" s="113"/>
      <c r="BI130" s="113"/>
      <c r="BJ130" s="113"/>
      <c r="BK130" s="113"/>
      <c r="BL130" s="113"/>
      <c r="BM130" s="113"/>
      <c r="BN130" s="113"/>
      <c r="BO130" s="113"/>
      <c r="BP130" s="113"/>
      <c r="BQ130" s="113"/>
      <c r="BR130" s="113"/>
      <c r="BS130" s="113"/>
      <c r="BT130" s="113"/>
      <c r="BU130" s="113"/>
      <c r="BV130" s="113"/>
      <c r="BW130" s="113"/>
      <c r="BX130" s="113"/>
      <c r="BY130" s="113"/>
      <c r="BZ130" s="113"/>
      <c r="CA130" s="113"/>
      <c r="CB130" s="113"/>
      <c r="CC130" s="113"/>
      <c r="CD130" s="113"/>
      <c r="CE130" s="113"/>
    </row>
    <row r="131" spans="1:83" s="114" customFormat="1" ht="19.5">
      <c r="A131" s="174" t="s">
        <v>137</v>
      </c>
      <c r="B131" s="199" t="s">
        <v>95</v>
      </c>
      <c r="C131" s="227">
        <f t="shared" si="65"/>
        <v>1.5</v>
      </c>
      <c r="D131" s="139"/>
      <c r="E131" s="142"/>
      <c r="F131" s="233"/>
      <c r="G131" s="156"/>
      <c r="H131" s="142">
        <v>1.5</v>
      </c>
      <c r="I131" s="156"/>
      <c r="J131" s="157"/>
      <c r="K131" s="157"/>
      <c r="L131" s="144"/>
      <c r="M131" s="157"/>
      <c r="N131" s="157"/>
      <c r="O131" s="157"/>
      <c r="P131" s="157"/>
      <c r="Q131" s="157"/>
      <c r="R131" s="157"/>
      <c r="S131" s="157"/>
      <c r="T131" s="157"/>
      <c r="U131" s="157"/>
      <c r="V131" s="157"/>
      <c r="W131" s="157"/>
      <c r="X131" s="157"/>
      <c r="Y131" s="157"/>
      <c r="Z131" s="157"/>
      <c r="AA131" s="157"/>
      <c r="AB131" s="157"/>
      <c r="AC131" s="157"/>
      <c r="AD131" s="157"/>
      <c r="AE131" s="139"/>
      <c r="AF131" s="157"/>
      <c r="AG131" s="139"/>
      <c r="AH131" s="164" t="s">
        <v>215</v>
      </c>
      <c r="AI131" s="198" t="s">
        <v>208</v>
      </c>
      <c r="AJ131" s="12"/>
      <c r="AK131" s="20"/>
      <c r="AL131" s="27">
        <v>7</v>
      </c>
      <c r="AM131" s="113"/>
      <c r="AN131" s="113"/>
      <c r="AO131" s="113"/>
      <c r="AP131" s="113"/>
      <c r="AQ131" s="113"/>
      <c r="AR131" s="113"/>
      <c r="AS131" s="113"/>
      <c r="AT131" s="113"/>
      <c r="AU131" s="113"/>
      <c r="AV131" s="113"/>
      <c r="AW131" s="113"/>
      <c r="AX131" s="113"/>
      <c r="AY131" s="113"/>
      <c r="AZ131" s="113"/>
      <c r="BA131" s="113"/>
      <c r="BB131" s="113"/>
      <c r="BC131" s="113"/>
      <c r="BD131" s="113"/>
      <c r="BE131" s="113"/>
      <c r="BF131" s="113"/>
      <c r="BG131" s="113"/>
      <c r="BH131" s="113"/>
      <c r="BI131" s="113"/>
      <c r="BJ131" s="113"/>
      <c r="BK131" s="113"/>
      <c r="BL131" s="113"/>
      <c r="BM131" s="113"/>
      <c r="BN131" s="113"/>
      <c r="BO131" s="113"/>
      <c r="BP131" s="113"/>
      <c r="BQ131" s="113"/>
      <c r="BR131" s="113"/>
      <c r="BS131" s="113"/>
      <c r="BT131" s="113"/>
      <c r="BU131" s="113"/>
      <c r="BV131" s="113"/>
      <c r="BW131" s="113"/>
      <c r="BX131" s="113"/>
      <c r="BY131" s="113"/>
      <c r="BZ131" s="113"/>
      <c r="CA131" s="113"/>
      <c r="CB131" s="113"/>
      <c r="CC131" s="113"/>
      <c r="CD131" s="113"/>
      <c r="CE131" s="113"/>
    </row>
    <row r="132" spans="1:83" s="114" customFormat="1" ht="31.5" customHeight="1">
      <c r="A132" s="174" t="s">
        <v>239</v>
      </c>
      <c r="B132" s="199" t="s">
        <v>407</v>
      </c>
      <c r="C132" s="153">
        <f t="shared" si="65"/>
        <v>70</v>
      </c>
      <c r="D132" s="139"/>
      <c r="E132" s="142"/>
      <c r="F132" s="233"/>
      <c r="G132" s="156"/>
      <c r="H132" s="142">
        <v>70</v>
      </c>
      <c r="I132" s="156"/>
      <c r="J132" s="157"/>
      <c r="K132" s="157"/>
      <c r="L132" s="149"/>
      <c r="M132" s="157"/>
      <c r="N132" s="157"/>
      <c r="O132" s="157"/>
      <c r="P132" s="157"/>
      <c r="Q132" s="157"/>
      <c r="R132" s="157"/>
      <c r="S132" s="157"/>
      <c r="T132" s="157"/>
      <c r="U132" s="157"/>
      <c r="V132" s="157"/>
      <c r="W132" s="157"/>
      <c r="X132" s="157"/>
      <c r="Y132" s="157"/>
      <c r="Z132" s="157"/>
      <c r="AA132" s="157"/>
      <c r="AB132" s="157"/>
      <c r="AC132" s="157"/>
      <c r="AD132" s="157"/>
      <c r="AE132" s="139"/>
      <c r="AF132" s="157"/>
      <c r="AG132" s="139"/>
      <c r="AH132" s="164" t="s">
        <v>38</v>
      </c>
      <c r="AI132" s="198"/>
      <c r="AJ132" s="12"/>
      <c r="AK132" s="20"/>
      <c r="AL132" s="27" t="e">
        <f>AL124-#REF!-AL131</f>
        <v>#REF!</v>
      </c>
      <c r="AM132" s="113"/>
      <c r="AN132" s="113"/>
      <c r="AO132" s="113"/>
      <c r="AP132" s="113"/>
      <c r="AQ132" s="113"/>
      <c r="AR132" s="113"/>
      <c r="AS132" s="113"/>
      <c r="AT132" s="113"/>
      <c r="AU132" s="113"/>
      <c r="AV132" s="113"/>
      <c r="AW132" s="113"/>
      <c r="AX132" s="113"/>
      <c r="AY132" s="113"/>
      <c r="AZ132" s="113"/>
      <c r="BA132" s="113"/>
      <c r="BB132" s="113"/>
      <c r="BC132" s="113"/>
      <c r="BD132" s="113"/>
      <c r="BE132" s="113"/>
      <c r="BF132" s="113"/>
      <c r="BG132" s="113"/>
      <c r="BH132" s="113"/>
      <c r="BI132" s="113"/>
      <c r="BJ132" s="113"/>
      <c r="BK132" s="113"/>
      <c r="BL132" s="113"/>
      <c r="BM132" s="113"/>
      <c r="BN132" s="113"/>
      <c r="BO132" s="113"/>
      <c r="BP132" s="113"/>
      <c r="BQ132" s="113"/>
      <c r="BR132" s="113"/>
      <c r="BS132" s="113"/>
      <c r="BT132" s="113"/>
      <c r="BU132" s="113"/>
      <c r="BV132" s="113"/>
      <c r="BW132" s="113"/>
      <c r="BX132" s="113"/>
      <c r="BY132" s="113"/>
      <c r="BZ132" s="113"/>
      <c r="CA132" s="113"/>
      <c r="CB132" s="113"/>
      <c r="CC132" s="113"/>
      <c r="CD132" s="113"/>
      <c r="CE132" s="113"/>
    </row>
    <row r="133" spans="1:83" s="88" customFormat="1" ht="23.25" customHeight="1">
      <c r="A133" s="174" t="s">
        <v>240</v>
      </c>
      <c r="B133" s="199" t="s">
        <v>324</v>
      </c>
      <c r="C133" s="153">
        <f t="shared" si="65"/>
        <v>1</v>
      </c>
      <c r="D133" s="139"/>
      <c r="E133" s="175">
        <v>0.4</v>
      </c>
      <c r="F133" s="233">
        <v>0.6</v>
      </c>
      <c r="G133" s="156"/>
      <c r="H133" s="142"/>
      <c r="I133" s="161"/>
      <c r="J133" s="157"/>
      <c r="K133" s="157"/>
      <c r="L133" s="144"/>
      <c r="M133" s="157"/>
      <c r="N133" s="157"/>
      <c r="O133" s="157"/>
      <c r="P133" s="157"/>
      <c r="Q133" s="157"/>
      <c r="R133" s="157"/>
      <c r="S133" s="157"/>
      <c r="T133" s="157"/>
      <c r="U133" s="157"/>
      <c r="V133" s="157"/>
      <c r="W133" s="157"/>
      <c r="X133" s="157"/>
      <c r="Y133" s="157"/>
      <c r="Z133" s="157"/>
      <c r="AA133" s="157"/>
      <c r="AB133" s="157"/>
      <c r="AC133" s="157"/>
      <c r="AD133" s="157"/>
      <c r="AE133" s="139"/>
      <c r="AF133" s="157"/>
      <c r="AG133" s="139"/>
      <c r="AH133" s="164" t="s">
        <v>35</v>
      </c>
      <c r="AI133" s="198"/>
      <c r="AJ133" s="12"/>
      <c r="AK133" s="20"/>
      <c r="AL133" s="27"/>
      <c r="AM133" s="27"/>
      <c r="AN133" s="27"/>
      <c r="AO133" s="27"/>
      <c r="AP133" s="27"/>
      <c r="AQ133" s="27"/>
      <c r="AR133" s="27"/>
      <c r="AS133" s="27"/>
      <c r="AT133" s="27"/>
      <c r="AU133" s="27"/>
      <c r="AV133" s="27"/>
      <c r="AW133" s="27"/>
      <c r="AX133" s="27"/>
      <c r="AY133" s="27"/>
      <c r="AZ133" s="27"/>
      <c r="BA133" s="27"/>
      <c r="BB133" s="27"/>
      <c r="BC133" s="27"/>
      <c r="BD133" s="27"/>
      <c r="BE133" s="27"/>
      <c r="BF133" s="27"/>
      <c r="BG133" s="27"/>
      <c r="BH133" s="27"/>
      <c r="BI133" s="27"/>
      <c r="BJ133" s="27"/>
      <c r="BK133" s="27"/>
      <c r="BL133" s="27"/>
      <c r="BM133" s="27"/>
      <c r="BN133" s="27"/>
      <c r="BO133" s="27"/>
      <c r="BP133" s="27"/>
      <c r="BQ133" s="27"/>
      <c r="BR133" s="27"/>
      <c r="BS133" s="27"/>
      <c r="BT133" s="27"/>
      <c r="BU133" s="27"/>
      <c r="BV133" s="27"/>
      <c r="BW133" s="27"/>
      <c r="BX133" s="27"/>
      <c r="BY133" s="27"/>
      <c r="BZ133" s="27"/>
      <c r="CA133" s="27"/>
      <c r="CB133" s="27"/>
      <c r="CC133" s="27"/>
      <c r="CD133" s="27"/>
      <c r="CE133" s="27"/>
    </row>
    <row r="134" spans="1:83" s="88" customFormat="1" ht="19.5">
      <c r="A134" s="174" t="s">
        <v>258</v>
      </c>
      <c r="B134" s="199" t="s">
        <v>95</v>
      </c>
      <c r="C134" s="227">
        <f t="shared" si="65"/>
        <v>0.35</v>
      </c>
      <c r="D134" s="203"/>
      <c r="E134" s="203">
        <v>0.35</v>
      </c>
      <c r="F134" s="204"/>
      <c r="G134" s="249"/>
      <c r="H134" s="203"/>
      <c r="I134" s="249"/>
      <c r="J134" s="249"/>
      <c r="K134" s="249"/>
      <c r="L134" s="144"/>
      <c r="M134" s="249"/>
      <c r="N134" s="249"/>
      <c r="O134" s="249"/>
      <c r="P134" s="249"/>
      <c r="Q134" s="249"/>
      <c r="R134" s="249"/>
      <c r="S134" s="249"/>
      <c r="T134" s="249"/>
      <c r="U134" s="249"/>
      <c r="V134" s="249"/>
      <c r="W134" s="249"/>
      <c r="X134" s="249"/>
      <c r="Y134" s="249"/>
      <c r="Z134" s="249"/>
      <c r="AA134" s="249"/>
      <c r="AB134" s="249"/>
      <c r="AC134" s="249"/>
      <c r="AD134" s="249"/>
      <c r="AE134" s="203"/>
      <c r="AF134" s="249"/>
      <c r="AG134" s="203"/>
      <c r="AH134" s="178" t="s">
        <v>41</v>
      </c>
      <c r="AI134" s="206"/>
      <c r="AJ134" s="12"/>
      <c r="AK134" s="20"/>
      <c r="AL134" s="27"/>
      <c r="AM134" s="27"/>
      <c r="AN134" s="27"/>
      <c r="AO134" s="27"/>
      <c r="AP134" s="27"/>
      <c r="AQ134" s="27"/>
      <c r="AR134" s="27"/>
      <c r="AS134" s="27"/>
      <c r="AT134" s="27"/>
      <c r="AU134" s="27"/>
      <c r="AV134" s="27"/>
      <c r="AW134" s="27"/>
      <c r="AX134" s="27"/>
      <c r="AY134" s="27"/>
      <c r="AZ134" s="27"/>
      <c r="BA134" s="27"/>
      <c r="BB134" s="27"/>
      <c r="BC134" s="27"/>
      <c r="BD134" s="27"/>
      <c r="BE134" s="27"/>
      <c r="BF134" s="27"/>
      <c r="BG134" s="27"/>
      <c r="BH134" s="27"/>
      <c r="BI134" s="27"/>
      <c r="BJ134" s="27"/>
      <c r="BK134" s="27"/>
      <c r="BL134" s="27"/>
      <c r="BM134" s="27"/>
      <c r="BN134" s="27"/>
      <c r="BO134" s="27"/>
      <c r="BP134" s="27"/>
      <c r="BQ134" s="27"/>
      <c r="BR134" s="27"/>
      <c r="BS134" s="27"/>
      <c r="BT134" s="27"/>
      <c r="BU134" s="27"/>
      <c r="BV134" s="27"/>
      <c r="BW134" s="27"/>
      <c r="BX134" s="27"/>
      <c r="BY134" s="27"/>
      <c r="BZ134" s="27"/>
      <c r="CA134" s="27"/>
      <c r="CB134" s="27"/>
      <c r="CC134" s="27"/>
      <c r="CD134" s="27"/>
      <c r="CE134" s="27"/>
    </row>
    <row r="135" spans="1:83" s="88" customFormat="1" ht="19.5">
      <c r="A135" s="174" t="s">
        <v>401</v>
      </c>
      <c r="B135" s="199" t="s">
        <v>95</v>
      </c>
      <c r="C135" s="153">
        <f t="shared" si="65"/>
        <v>0.1</v>
      </c>
      <c r="D135" s="203"/>
      <c r="E135" s="203">
        <v>0.1</v>
      </c>
      <c r="F135" s="204"/>
      <c r="G135" s="249"/>
      <c r="H135" s="203"/>
      <c r="I135" s="249"/>
      <c r="J135" s="249"/>
      <c r="K135" s="249"/>
      <c r="L135" s="144"/>
      <c r="M135" s="249"/>
      <c r="N135" s="249"/>
      <c r="O135" s="249"/>
      <c r="P135" s="249"/>
      <c r="Q135" s="249"/>
      <c r="R135" s="249"/>
      <c r="S135" s="249"/>
      <c r="T135" s="249"/>
      <c r="U135" s="249"/>
      <c r="V135" s="249"/>
      <c r="W135" s="249"/>
      <c r="X135" s="249"/>
      <c r="Y135" s="249"/>
      <c r="Z135" s="249"/>
      <c r="AA135" s="249"/>
      <c r="AB135" s="249"/>
      <c r="AC135" s="249"/>
      <c r="AD135" s="249"/>
      <c r="AE135" s="203"/>
      <c r="AF135" s="249"/>
      <c r="AG135" s="203"/>
      <c r="AH135" s="178" t="s">
        <v>49</v>
      </c>
      <c r="AI135" s="206"/>
      <c r="AJ135" s="12"/>
      <c r="AK135" s="20"/>
      <c r="AL135" s="27"/>
      <c r="AM135" s="27"/>
      <c r="AN135" s="27"/>
      <c r="AO135" s="27"/>
      <c r="AP135" s="27"/>
      <c r="AQ135" s="27"/>
      <c r="AR135" s="27"/>
      <c r="AS135" s="27"/>
      <c r="AT135" s="27"/>
      <c r="AU135" s="27"/>
      <c r="AV135" s="27"/>
      <c r="AW135" s="27"/>
      <c r="AX135" s="27"/>
      <c r="AY135" s="27"/>
      <c r="AZ135" s="27"/>
      <c r="BA135" s="27"/>
      <c r="BB135" s="27"/>
      <c r="BC135" s="27"/>
      <c r="BD135" s="27"/>
      <c r="BE135" s="27"/>
      <c r="BF135" s="27"/>
      <c r="BG135" s="27"/>
      <c r="BH135" s="27"/>
      <c r="BI135" s="27"/>
      <c r="BJ135" s="27"/>
      <c r="BK135" s="27"/>
      <c r="BL135" s="27"/>
      <c r="BM135" s="27"/>
      <c r="BN135" s="27"/>
      <c r="BO135" s="27"/>
      <c r="BP135" s="27"/>
      <c r="BQ135" s="27"/>
      <c r="BR135" s="27"/>
      <c r="BS135" s="27"/>
      <c r="BT135" s="27"/>
      <c r="BU135" s="27"/>
      <c r="BV135" s="27"/>
      <c r="BW135" s="27"/>
      <c r="BX135" s="27"/>
      <c r="BY135" s="27"/>
      <c r="BZ135" s="27"/>
      <c r="CA135" s="27"/>
      <c r="CB135" s="27"/>
      <c r="CC135" s="27"/>
      <c r="CD135" s="27"/>
      <c r="CE135" s="27"/>
    </row>
    <row r="136" spans="1:83" s="88" customFormat="1" ht="19.5">
      <c r="A136" s="174" t="s">
        <v>402</v>
      </c>
      <c r="B136" s="199" t="s">
        <v>95</v>
      </c>
      <c r="C136" s="153">
        <f t="shared" si="65"/>
        <v>0.15</v>
      </c>
      <c r="D136" s="203"/>
      <c r="E136" s="203"/>
      <c r="F136" s="204">
        <v>0.11</v>
      </c>
      <c r="G136" s="249"/>
      <c r="H136" s="203"/>
      <c r="I136" s="249"/>
      <c r="J136" s="249"/>
      <c r="K136" s="249"/>
      <c r="L136" s="144"/>
      <c r="M136" s="249"/>
      <c r="N136" s="249"/>
      <c r="O136" s="249"/>
      <c r="P136" s="249"/>
      <c r="Q136" s="249"/>
      <c r="R136" s="249"/>
      <c r="S136" s="249"/>
      <c r="T136" s="249"/>
      <c r="U136" s="249"/>
      <c r="V136" s="249"/>
      <c r="W136" s="249"/>
      <c r="X136" s="249">
        <v>0.04</v>
      </c>
      <c r="Y136" s="249"/>
      <c r="Z136" s="249"/>
      <c r="AA136" s="249"/>
      <c r="AB136" s="249"/>
      <c r="AC136" s="249"/>
      <c r="AD136" s="249"/>
      <c r="AE136" s="203"/>
      <c r="AF136" s="249"/>
      <c r="AG136" s="203"/>
      <c r="AH136" s="178" t="s">
        <v>58</v>
      </c>
      <c r="AI136" s="206"/>
      <c r="AJ136" s="12"/>
      <c r="AK136" s="20"/>
      <c r="AL136" s="27"/>
      <c r="AM136" s="27"/>
      <c r="AN136" s="27"/>
      <c r="AO136" s="27"/>
      <c r="AP136" s="27"/>
      <c r="AQ136" s="27"/>
      <c r="AR136" s="27"/>
      <c r="AS136" s="27"/>
      <c r="AT136" s="27"/>
      <c r="AU136" s="27"/>
      <c r="AV136" s="27"/>
      <c r="AW136" s="27"/>
      <c r="AX136" s="27"/>
      <c r="AY136" s="27"/>
      <c r="AZ136" s="27"/>
      <c r="BA136" s="27"/>
      <c r="BB136" s="27"/>
      <c r="BC136" s="27"/>
      <c r="BD136" s="27"/>
      <c r="BE136" s="27"/>
      <c r="BF136" s="27"/>
      <c r="BG136" s="27"/>
      <c r="BH136" s="27"/>
      <c r="BI136" s="27"/>
      <c r="BJ136" s="27"/>
      <c r="BK136" s="27"/>
      <c r="BL136" s="27"/>
      <c r="BM136" s="27"/>
      <c r="BN136" s="27"/>
      <c r="BO136" s="27"/>
      <c r="BP136" s="27"/>
      <c r="BQ136" s="27"/>
      <c r="BR136" s="27"/>
      <c r="BS136" s="27"/>
      <c r="BT136" s="27"/>
      <c r="BU136" s="27"/>
      <c r="BV136" s="27"/>
      <c r="BW136" s="27"/>
      <c r="BX136" s="27"/>
      <c r="BY136" s="27"/>
      <c r="BZ136" s="27"/>
      <c r="CA136" s="27"/>
      <c r="CB136" s="27"/>
      <c r="CC136" s="27"/>
      <c r="CD136" s="27"/>
      <c r="CE136" s="27"/>
    </row>
    <row r="137" spans="1:83" s="27" customFormat="1" ht="24" customHeight="1">
      <c r="A137" s="174" t="s">
        <v>403</v>
      </c>
      <c r="B137" s="199" t="s">
        <v>246</v>
      </c>
      <c r="C137" s="153">
        <f t="shared" si="65"/>
        <v>0.21</v>
      </c>
      <c r="D137" s="203"/>
      <c r="E137" s="203"/>
      <c r="F137" s="204"/>
      <c r="G137" s="249"/>
      <c r="H137" s="203"/>
      <c r="I137" s="249"/>
      <c r="J137" s="249"/>
      <c r="K137" s="249"/>
      <c r="L137" s="144"/>
      <c r="M137" s="249"/>
      <c r="N137" s="249"/>
      <c r="O137" s="249"/>
      <c r="P137" s="249"/>
      <c r="Q137" s="249"/>
      <c r="R137" s="249"/>
      <c r="S137" s="249"/>
      <c r="T137" s="249"/>
      <c r="U137" s="249"/>
      <c r="V137" s="249"/>
      <c r="W137" s="249"/>
      <c r="X137" s="249"/>
      <c r="Y137" s="249"/>
      <c r="Z137" s="249"/>
      <c r="AA137" s="249"/>
      <c r="AB137" s="249"/>
      <c r="AC137" s="249">
        <v>0.21</v>
      </c>
      <c r="AD137" s="249"/>
      <c r="AE137" s="203"/>
      <c r="AF137" s="249"/>
      <c r="AG137" s="203"/>
      <c r="AH137" s="178" t="s">
        <v>58</v>
      </c>
      <c r="AI137" s="206"/>
      <c r="AJ137" s="12"/>
      <c r="AK137" s="20"/>
    </row>
    <row r="138" spans="1:83" s="27" customFormat="1" ht="19.5">
      <c r="A138" s="174" t="s">
        <v>404</v>
      </c>
      <c r="B138" s="199" t="s">
        <v>352</v>
      </c>
      <c r="C138" s="153">
        <f t="shared" si="65"/>
        <v>0.09</v>
      </c>
      <c r="D138" s="203"/>
      <c r="E138" s="203">
        <v>0.09</v>
      </c>
      <c r="F138" s="204"/>
      <c r="G138" s="249"/>
      <c r="H138" s="203"/>
      <c r="I138" s="249"/>
      <c r="J138" s="249"/>
      <c r="K138" s="249"/>
      <c r="L138" s="144"/>
      <c r="M138" s="249"/>
      <c r="N138" s="249"/>
      <c r="O138" s="249"/>
      <c r="P138" s="249"/>
      <c r="Q138" s="249"/>
      <c r="R138" s="249"/>
      <c r="S138" s="249"/>
      <c r="T138" s="249"/>
      <c r="U138" s="249"/>
      <c r="V138" s="249"/>
      <c r="W138" s="249"/>
      <c r="X138" s="249"/>
      <c r="Y138" s="249"/>
      <c r="Z138" s="249"/>
      <c r="AA138" s="249"/>
      <c r="AB138" s="249"/>
      <c r="AC138" s="249"/>
      <c r="AD138" s="249"/>
      <c r="AE138" s="203"/>
      <c r="AF138" s="249"/>
      <c r="AG138" s="203"/>
      <c r="AH138" s="178" t="s">
        <v>43</v>
      </c>
      <c r="AI138" s="206"/>
      <c r="AJ138" s="12"/>
      <c r="AK138" s="20"/>
    </row>
    <row r="139" spans="1:83" s="27" customFormat="1" ht="19.5">
      <c r="A139" s="174" t="s">
        <v>405</v>
      </c>
      <c r="B139" s="199" t="s">
        <v>95</v>
      </c>
      <c r="C139" s="153">
        <f t="shared" si="65"/>
        <v>1.27</v>
      </c>
      <c r="D139" s="203"/>
      <c r="E139" s="203"/>
      <c r="F139" s="204"/>
      <c r="G139" s="249"/>
      <c r="H139" s="203"/>
      <c r="I139" s="249"/>
      <c r="J139" s="249"/>
      <c r="K139" s="249"/>
      <c r="L139" s="144"/>
      <c r="M139" s="249"/>
      <c r="N139" s="249"/>
      <c r="O139" s="249"/>
      <c r="P139" s="249"/>
      <c r="Q139" s="249"/>
      <c r="R139" s="249"/>
      <c r="S139" s="249"/>
      <c r="T139" s="249"/>
      <c r="U139" s="249"/>
      <c r="V139" s="249"/>
      <c r="W139" s="249"/>
      <c r="X139" s="249"/>
      <c r="Y139" s="249"/>
      <c r="Z139" s="249"/>
      <c r="AA139" s="249"/>
      <c r="AB139" s="249"/>
      <c r="AC139" s="249"/>
      <c r="AD139" s="249"/>
      <c r="AE139" s="203"/>
      <c r="AF139" s="249"/>
      <c r="AG139" s="203">
        <v>1.27</v>
      </c>
      <c r="AH139" s="178" t="s">
        <v>36</v>
      </c>
      <c r="AI139" s="206"/>
      <c r="AJ139" s="12"/>
      <c r="AK139" s="20"/>
    </row>
    <row r="140" spans="1:83" s="27" customFormat="1" ht="37.5">
      <c r="A140" s="174" t="s">
        <v>406</v>
      </c>
      <c r="B140" s="199" t="s">
        <v>409</v>
      </c>
      <c r="C140" s="153">
        <f t="shared" si="65"/>
        <v>5</v>
      </c>
      <c r="D140" s="203"/>
      <c r="E140" s="203">
        <v>1.5</v>
      </c>
      <c r="F140" s="204">
        <v>1.5</v>
      </c>
      <c r="G140" s="249"/>
      <c r="H140" s="203">
        <v>1</v>
      </c>
      <c r="I140" s="249"/>
      <c r="J140" s="249"/>
      <c r="K140" s="249"/>
      <c r="L140" s="144"/>
      <c r="M140" s="249"/>
      <c r="N140" s="249"/>
      <c r="O140" s="249"/>
      <c r="P140" s="249"/>
      <c r="Q140" s="249"/>
      <c r="R140" s="249"/>
      <c r="S140" s="249"/>
      <c r="T140" s="249"/>
      <c r="U140" s="249"/>
      <c r="V140" s="249"/>
      <c r="W140" s="249"/>
      <c r="X140" s="249"/>
      <c r="Y140" s="249"/>
      <c r="Z140" s="249"/>
      <c r="AA140" s="249"/>
      <c r="AB140" s="249"/>
      <c r="AC140" s="249"/>
      <c r="AD140" s="249"/>
      <c r="AE140" s="203"/>
      <c r="AF140" s="249">
        <v>0.5</v>
      </c>
      <c r="AG140" s="203">
        <v>0.5</v>
      </c>
      <c r="AH140" s="176" t="s">
        <v>537</v>
      </c>
      <c r="AI140" s="206"/>
      <c r="AJ140" s="12"/>
      <c r="AK140" s="20"/>
    </row>
    <row r="141" spans="1:83" s="27" customFormat="1" ht="95.45" customHeight="1">
      <c r="A141" s="174" t="s">
        <v>410</v>
      </c>
      <c r="B141" s="199" t="s">
        <v>408</v>
      </c>
      <c r="C141" s="153">
        <f>SUM(D141:L141)+SUM(X141:AG141)</f>
        <v>10</v>
      </c>
      <c r="D141" s="203"/>
      <c r="E141" s="203">
        <v>4</v>
      </c>
      <c r="F141" s="204">
        <v>4</v>
      </c>
      <c r="G141" s="249">
        <v>0</v>
      </c>
      <c r="H141" s="203">
        <v>1</v>
      </c>
      <c r="I141" s="249">
        <v>0</v>
      </c>
      <c r="J141" s="249">
        <v>0</v>
      </c>
      <c r="K141" s="249">
        <v>0</v>
      </c>
      <c r="L141" s="144">
        <f>SUM(M141:W141)</f>
        <v>0</v>
      </c>
      <c r="M141" s="249">
        <v>0</v>
      </c>
      <c r="N141" s="249">
        <v>0</v>
      </c>
      <c r="O141" s="249">
        <v>0</v>
      </c>
      <c r="P141" s="249">
        <v>0</v>
      </c>
      <c r="Q141" s="249">
        <v>0</v>
      </c>
      <c r="R141" s="249">
        <v>0</v>
      </c>
      <c r="S141" s="249">
        <v>0</v>
      </c>
      <c r="T141" s="249">
        <v>0</v>
      </c>
      <c r="U141" s="249">
        <v>0</v>
      </c>
      <c r="V141" s="249">
        <v>0</v>
      </c>
      <c r="W141" s="249">
        <v>0</v>
      </c>
      <c r="X141" s="249">
        <v>0</v>
      </c>
      <c r="Y141" s="249">
        <v>0</v>
      </c>
      <c r="Z141" s="249">
        <v>0</v>
      </c>
      <c r="AA141" s="249">
        <v>0</v>
      </c>
      <c r="AB141" s="249">
        <v>0</v>
      </c>
      <c r="AC141" s="249"/>
      <c r="AD141" s="249">
        <v>0</v>
      </c>
      <c r="AE141" s="203">
        <v>0</v>
      </c>
      <c r="AF141" s="249">
        <v>0.5</v>
      </c>
      <c r="AG141" s="203">
        <v>0.5</v>
      </c>
      <c r="AH141" s="176" t="s">
        <v>538</v>
      </c>
      <c r="AI141" s="206"/>
      <c r="AJ141" s="12" t="s">
        <v>6</v>
      </c>
      <c r="AK141" s="20"/>
    </row>
    <row r="142" spans="1:83" s="85" customFormat="1" ht="19.5">
      <c r="A142" s="170">
        <v>6</v>
      </c>
      <c r="B142" s="171" t="s">
        <v>120</v>
      </c>
      <c r="C142" s="180">
        <f t="shared" si="65"/>
        <v>20.560000000000002</v>
      </c>
      <c r="D142" s="144">
        <f>SUM(D143:D153)</f>
        <v>0</v>
      </c>
      <c r="E142" s="144">
        <f t="shared" ref="E142:AG142" si="69">SUM(E143:E153)</f>
        <v>4.45</v>
      </c>
      <c r="F142" s="144">
        <f t="shared" si="69"/>
        <v>4.1500000000000004</v>
      </c>
      <c r="G142" s="144">
        <f t="shared" si="69"/>
        <v>0</v>
      </c>
      <c r="H142" s="144">
        <f t="shared" si="69"/>
        <v>2</v>
      </c>
      <c r="I142" s="144">
        <f t="shared" si="69"/>
        <v>1.2</v>
      </c>
      <c r="J142" s="144">
        <f t="shared" si="69"/>
        <v>0</v>
      </c>
      <c r="K142" s="144">
        <f t="shared" si="69"/>
        <v>0</v>
      </c>
      <c r="L142" s="144">
        <f t="shared" si="69"/>
        <v>0</v>
      </c>
      <c r="M142" s="144">
        <f t="shared" si="69"/>
        <v>0</v>
      </c>
      <c r="N142" s="144">
        <f t="shared" si="69"/>
        <v>0</v>
      </c>
      <c r="O142" s="144">
        <f t="shared" si="69"/>
        <v>0</v>
      </c>
      <c r="P142" s="144">
        <f t="shared" si="69"/>
        <v>0</v>
      </c>
      <c r="Q142" s="144">
        <f t="shared" si="69"/>
        <v>0</v>
      </c>
      <c r="R142" s="144">
        <f t="shared" si="69"/>
        <v>0</v>
      </c>
      <c r="S142" s="144">
        <f t="shared" si="69"/>
        <v>0</v>
      </c>
      <c r="T142" s="144">
        <f t="shared" si="69"/>
        <v>0</v>
      </c>
      <c r="U142" s="144">
        <f t="shared" si="69"/>
        <v>0</v>
      </c>
      <c r="V142" s="144">
        <f t="shared" si="69"/>
        <v>0</v>
      </c>
      <c r="W142" s="144">
        <f t="shared" si="69"/>
        <v>0</v>
      </c>
      <c r="X142" s="144">
        <f t="shared" si="69"/>
        <v>0</v>
      </c>
      <c r="Y142" s="144">
        <f t="shared" si="69"/>
        <v>0</v>
      </c>
      <c r="Z142" s="144">
        <f t="shared" si="69"/>
        <v>0</v>
      </c>
      <c r="AA142" s="144">
        <f t="shared" si="69"/>
        <v>0</v>
      </c>
      <c r="AB142" s="144">
        <f t="shared" si="69"/>
        <v>0</v>
      </c>
      <c r="AC142" s="144">
        <f t="shared" si="69"/>
        <v>0</v>
      </c>
      <c r="AD142" s="144">
        <f t="shared" si="69"/>
        <v>0</v>
      </c>
      <c r="AE142" s="149">
        <f t="shared" si="69"/>
        <v>0</v>
      </c>
      <c r="AF142" s="149">
        <f t="shared" si="69"/>
        <v>1</v>
      </c>
      <c r="AG142" s="149">
        <f t="shared" si="69"/>
        <v>7.7600000000000007</v>
      </c>
      <c r="AH142" s="158"/>
      <c r="AI142" s="198"/>
      <c r="AJ142" s="11"/>
      <c r="AK142" s="20"/>
      <c r="AL142" s="27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  <c r="BO142" s="4"/>
      <c r="BP142" s="4"/>
      <c r="BQ142" s="4"/>
      <c r="BR142" s="4"/>
      <c r="BS142" s="4"/>
      <c r="BT142" s="4"/>
      <c r="BU142" s="4"/>
      <c r="BV142" s="4"/>
      <c r="BW142" s="4"/>
      <c r="BX142" s="4"/>
      <c r="BY142" s="4"/>
      <c r="BZ142" s="4"/>
      <c r="CA142" s="4"/>
      <c r="CB142" s="4"/>
      <c r="CC142" s="4"/>
      <c r="CD142" s="4"/>
      <c r="CE142" s="4"/>
    </row>
    <row r="143" spans="1:83" s="88" customFormat="1" ht="22.5" customHeight="1">
      <c r="A143" s="174" t="s">
        <v>393</v>
      </c>
      <c r="B143" s="199" t="s">
        <v>342</v>
      </c>
      <c r="C143" s="153">
        <f t="shared" si="65"/>
        <v>0.25</v>
      </c>
      <c r="D143" s="139"/>
      <c r="E143" s="245">
        <v>0.25</v>
      </c>
      <c r="F143" s="140"/>
      <c r="G143" s="156"/>
      <c r="H143" s="245"/>
      <c r="I143" s="246"/>
      <c r="J143" s="157"/>
      <c r="K143" s="157"/>
      <c r="L143" s="144">
        <f t="shared" si="59"/>
        <v>0</v>
      </c>
      <c r="M143" s="157"/>
      <c r="N143" s="157"/>
      <c r="O143" s="157"/>
      <c r="P143" s="157"/>
      <c r="Q143" s="157"/>
      <c r="R143" s="157"/>
      <c r="S143" s="157"/>
      <c r="T143" s="157"/>
      <c r="U143" s="157"/>
      <c r="V143" s="157"/>
      <c r="W143" s="157"/>
      <c r="X143" s="157"/>
      <c r="Y143" s="157"/>
      <c r="Z143" s="157"/>
      <c r="AA143" s="157"/>
      <c r="AB143" s="157"/>
      <c r="AC143" s="157"/>
      <c r="AD143" s="157"/>
      <c r="AE143" s="139"/>
      <c r="AF143" s="157"/>
      <c r="AG143" s="139"/>
      <c r="AH143" s="247" t="s">
        <v>31</v>
      </c>
      <c r="AI143" s="206" t="s">
        <v>175</v>
      </c>
      <c r="AJ143" s="10" t="s">
        <v>7</v>
      </c>
      <c r="AK143" s="20"/>
      <c r="AL143" s="27"/>
      <c r="AM143" s="27"/>
      <c r="AN143" s="27"/>
      <c r="AO143" s="93"/>
      <c r="AP143" s="27"/>
      <c r="AQ143" s="27"/>
      <c r="AR143" s="27"/>
      <c r="AS143" s="27"/>
      <c r="AT143" s="27"/>
      <c r="AU143" s="27"/>
      <c r="AV143" s="27"/>
      <c r="AW143" s="27"/>
      <c r="AX143" s="27"/>
      <c r="AY143" s="27"/>
      <c r="AZ143" s="27"/>
      <c r="BA143" s="27"/>
      <c r="BB143" s="27"/>
      <c r="BC143" s="27"/>
      <c r="BD143" s="27"/>
      <c r="BE143" s="27"/>
      <c r="BF143" s="27"/>
      <c r="BG143" s="27"/>
      <c r="BH143" s="27"/>
      <c r="BI143" s="27"/>
      <c r="BJ143" s="27"/>
      <c r="BK143" s="27"/>
      <c r="BL143" s="27"/>
      <c r="BM143" s="27"/>
      <c r="BN143" s="27"/>
      <c r="BO143" s="27"/>
      <c r="BP143" s="27"/>
      <c r="BQ143" s="27"/>
      <c r="BR143" s="27"/>
      <c r="BS143" s="27"/>
      <c r="BT143" s="27"/>
      <c r="BU143" s="27"/>
      <c r="BV143" s="27"/>
      <c r="BW143" s="27"/>
      <c r="BX143" s="27"/>
      <c r="BY143" s="27"/>
      <c r="BZ143" s="27"/>
      <c r="CA143" s="27"/>
      <c r="CB143" s="27"/>
      <c r="CC143" s="27"/>
      <c r="CD143" s="27"/>
      <c r="CE143" s="27"/>
    </row>
    <row r="144" spans="1:83" s="88" customFormat="1" ht="19.5">
      <c r="A144" s="174" t="s">
        <v>138</v>
      </c>
      <c r="B144" s="181" t="s">
        <v>339</v>
      </c>
      <c r="C144" s="153">
        <f t="shared" si="65"/>
        <v>5</v>
      </c>
      <c r="D144" s="139"/>
      <c r="E144" s="139"/>
      <c r="F144" s="140"/>
      <c r="G144" s="156"/>
      <c r="H144" s="142"/>
      <c r="I144" s="156"/>
      <c r="J144" s="157"/>
      <c r="K144" s="157"/>
      <c r="L144" s="144">
        <f t="shared" si="59"/>
        <v>0</v>
      </c>
      <c r="M144" s="157"/>
      <c r="N144" s="157"/>
      <c r="O144" s="157"/>
      <c r="P144" s="157"/>
      <c r="Q144" s="157"/>
      <c r="R144" s="157"/>
      <c r="S144" s="157"/>
      <c r="T144" s="157"/>
      <c r="U144" s="157"/>
      <c r="V144" s="157"/>
      <c r="W144" s="157"/>
      <c r="X144" s="157"/>
      <c r="Y144" s="157"/>
      <c r="Z144" s="157"/>
      <c r="AA144" s="157"/>
      <c r="AB144" s="157"/>
      <c r="AC144" s="157"/>
      <c r="AD144" s="157"/>
      <c r="AE144" s="139"/>
      <c r="AF144" s="157"/>
      <c r="AG144" s="207">
        <v>5</v>
      </c>
      <c r="AH144" s="158" t="s">
        <v>36</v>
      </c>
      <c r="AI144" s="198"/>
      <c r="AJ144" s="11" t="s">
        <v>7</v>
      </c>
      <c r="AK144" s="20"/>
      <c r="AL144" s="27"/>
      <c r="AM144" s="27"/>
      <c r="AN144" s="27"/>
      <c r="AO144" s="93"/>
      <c r="AP144" s="27"/>
      <c r="AQ144" s="27"/>
      <c r="AR144" s="27"/>
      <c r="AS144" s="27"/>
      <c r="AT144" s="27"/>
      <c r="AU144" s="27"/>
      <c r="AV144" s="27"/>
      <c r="AW144" s="27"/>
      <c r="AX144" s="27"/>
      <c r="AY144" s="27"/>
      <c r="AZ144" s="27"/>
      <c r="BA144" s="27"/>
      <c r="BB144" s="27"/>
      <c r="BC144" s="27"/>
      <c r="BD144" s="27"/>
      <c r="BE144" s="27"/>
      <c r="BF144" s="27"/>
      <c r="BG144" s="27"/>
      <c r="BH144" s="27"/>
      <c r="BI144" s="27"/>
      <c r="BJ144" s="27"/>
      <c r="BK144" s="27"/>
      <c r="BL144" s="27"/>
      <c r="BM144" s="27"/>
      <c r="BN144" s="27"/>
      <c r="BO144" s="27"/>
      <c r="BP144" s="27"/>
      <c r="BQ144" s="27"/>
      <c r="BR144" s="27"/>
      <c r="BS144" s="27"/>
      <c r="BT144" s="27"/>
      <c r="BU144" s="27"/>
      <c r="BV144" s="27"/>
      <c r="BW144" s="27"/>
      <c r="BX144" s="27"/>
      <c r="BY144" s="27"/>
      <c r="BZ144" s="27"/>
      <c r="CA144" s="27"/>
      <c r="CB144" s="27"/>
      <c r="CC144" s="27"/>
      <c r="CD144" s="27"/>
      <c r="CE144" s="27"/>
    </row>
    <row r="145" spans="1:83" s="88" customFormat="1" ht="18.75">
      <c r="A145" s="174" t="s">
        <v>139</v>
      </c>
      <c r="B145" s="252" t="s">
        <v>317</v>
      </c>
      <c r="C145" s="153">
        <f t="shared" si="65"/>
        <v>0.1</v>
      </c>
      <c r="D145" s="207"/>
      <c r="E145" s="207"/>
      <c r="F145" s="208">
        <v>0.1</v>
      </c>
      <c r="G145" s="209"/>
      <c r="H145" s="207"/>
      <c r="I145" s="210"/>
      <c r="J145" s="210"/>
      <c r="K145" s="210"/>
      <c r="L145" s="149"/>
      <c r="M145" s="210"/>
      <c r="N145" s="210"/>
      <c r="O145" s="210"/>
      <c r="P145" s="210"/>
      <c r="Q145" s="210"/>
      <c r="R145" s="210"/>
      <c r="S145" s="210"/>
      <c r="T145" s="210"/>
      <c r="U145" s="210"/>
      <c r="V145" s="210"/>
      <c r="W145" s="210"/>
      <c r="X145" s="210"/>
      <c r="Y145" s="210"/>
      <c r="Z145" s="210"/>
      <c r="AA145" s="210"/>
      <c r="AB145" s="210"/>
      <c r="AC145" s="210"/>
      <c r="AD145" s="210"/>
      <c r="AE145" s="207"/>
      <c r="AF145" s="210"/>
      <c r="AG145" s="207"/>
      <c r="AH145" s="178" t="s">
        <v>40</v>
      </c>
      <c r="AI145" s="198"/>
      <c r="AJ145" s="12"/>
      <c r="AK145" s="20"/>
      <c r="AL145" s="27"/>
      <c r="AM145" s="27"/>
      <c r="AN145" s="27"/>
      <c r="AO145" s="27"/>
      <c r="AP145" s="27"/>
      <c r="AQ145" s="27"/>
      <c r="AR145" s="27"/>
      <c r="AS145" s="27"/>
      <c r="AT145" s="27"/>
      <c r="AU145" s="27"/>
      <c r="AV145" s="27"/>
      <c r="AW145" s="27"/>
      <c r="AX145" s="27"/>
      <c r="AY145" s="27"/>
      <c r="AZ145" s="27"/>
      <c r="BA145" s="27"/>
      <c r="BB145" s="27"/>
      <c r="BC145" s="27"/>
      <c r="BD145" s="27"/>
      <c r="BE145" s="27"/>
      <c r="BF145" s="27"/>
      <c r="BG145" s="27"/>
      <c r="BH145" s="27"/>
      <c r="BI145" s="27"/>
      <c r="BJ145" s="27"/>
      <c r="BK145" s="27"/>
      <c r="BL145" s="27"/>
      <c r="BM145" s="27"/>
      <c r="BN145" s="27"/>
      <c r="BO145" s="27"/>
      <c r="BP145" s="27"/>
      <c r="BQ145" s="27"/>
      <c r="BR145" s="27"/>
      <c r="BS145" s="27"/>
      <c r="BT145" s="27"/>
      <c r="BU145" s="27"/>
      <c r="BV145" s="27"/>
      <c r="BW145" s="27"/>
      <c r="BX145" s="27"/>
      <c r="BY145" s="27"/>
      <c r="BZ145" s="27"/>
      <c r="CA145" s="27"/>
      <c r="CB145" s="27"/>
      <c r="CC145" s="27"/>
      <c r="CD145" s="27"/>
      <c r="CE145" s="27"/>
    </row>
    <row r="146" spans="1:83" s="88" customFormat="1" ht="18.75">
      <c r="A146" s="174" t="s">
        <v>241</v>
      </c>
      <c r="B146" s="252" t="s">
        <v>325</v>
      </c>
      <c r="C146" s="153">
        <f t="shared" si="65"/>
        <v>0.2</v>
      </c>
      <c r="D146" s="207"/>
      <c r="E146" s="207"/>
      <c r="F146" s="208">
        <v>0.2</v>
      </c>
      <c r="G146" s="209"/>
      <c r="H146" s="207"/>
      <c r="I146" s="210"/>
      <c r="J146" s="210"/>
      <c r="K146" s="210"/>
      <c r="L146" s="149"/>
      <c r="M146" s="210"/>
      <c r="N146" s="210"/>
      <c r="O146" s="210"/>
      <c r="P146" s="210"/>
      <c r="Q146" s="210"/>
      <c r="R146" s="210"/>
      <c r="S146" s="210"/>
      <c r="T146" s="210"/>
      <c r="U146" s="210"/>
      <c r="V146" s="210"/>
      <c r="W146" s="210"/>
      <c r="X146" s="210"/>
      <c r="Y146" s="210"/>
      <c r="Z146" s="210"/>
      <c r="AA146" s="210"/>
      <c r="AB146" s="210"/>
      <c r="AC146" s="210"/>
      <c r="AD146" s="210"/>
      <c r="AE146" s="207"/>
      <c r="AF146" s="210"/>
      <c r="AG146" s="207"/>
      <c r="AH146" s="178" t="s">
        <v>35</v>
      </c>
      <c r="AI146" s="198"/>
      <c r="AJ146" s="12"/>
      <c r="AK146" s="20"/>
      <c r="AL146" s="27"/>
      <c r="AM146" s="27"/>
      <c r="AN146" s="27"/>
      <c r="AO146" s="27"/>
      <c r="AP146" s="27"/>
      <c r="AQ146" s="27"/>
      <c r="AR146" s="27"/>
      <c r="AS146" s="27"/>
      <c r="AT146" s="27"/>
      <c r="AU146" s="27"/>
      <c r="AV146" s="27"/>
      <c r="AW146" s="27"/>
      <c r="AX146" s="27"/>
      <c r="AY146" s="27"/>
      <c r="AZ146" s="27"/>
      <c r="BA146" s="27"/>
      <c r="BB146" s="27"/>
      <c r="BC146" s="27"/>
      <c r="BD146" s="27"/>
      <c r="BE146" s="27"/>
      <c r="BF146" s="27"/>
      <c r="BG146" s="27"/>
      <c r="BH146" s="27"/>
      <c r="BI146" s="27"/>
      <c r="BJ146" s="27"/>
      <c r="BK146" s="27"/>
      <c r="BL146" s="27"/>
      <c r="BM146" s="27"/>
      <c r="BN146" s="27"/>
      <c r="BO146" s="27"/>
      <c r="BP146" s="27"/>
      <c r="BQ146" s="27"/>
      <c r="BR146" s="27"/>
      <c r="BS146" s="27"/>
      <c r="BT146" s="27"/>
      <c r="BU146" s="27"/>
      <c r="BV146" s="27"/>
      <c r="BW146" s="27"/>
      <c r="BX146" s="27"/>
      <c r="BY146" s="27"/>
      <c r="BZ146" s="27"/>
      <c r="CA146" s="27"/>
      <c r="CB146" s="27"/>
      <c r="CC146" s="27"/>
      <c r="CD146" s="27"/>
      <c r="CE146" s="27"/>
    </row>
    <row r="147" spans="1:83" s="112" customFormat="1" ht="18.75">
      <c r="A147" s="292" t="s">
        <v>411</v>
      </c>
      <c r="B147" s="293" t="s">
        <v>426</v>
      </c>
      <c r="C147" s="294">
        <f t="shared" si="65"/>
        <v>0.25</v>
      </c>
      <c r="D147" s="295"/>
      <c r="E147" s="295"/>
      <c r="F147" s="296">
        <v>0.25</v>
      </c>
      <c r="G147" s="297"/>
      <c r="H147" s="295"/>
      <c r="I147" s="298"/>
      <c r="J147" s="298"/>
      <c r="K147" s="298"/>
      <c r="L147" s="299"/>
      <c r="M147" s="298"/>
      <c r="N147" s="298"/>
      <c r="O147" s="298"/>
      <c r="P147" s="298"/>
      <c r="Q147" s="298"/>
      <c r="R147" s="298"/>
      <c r="S147" s="298"/>
      <c r="T147" s="298"/>
      <c r="U147" s="298"/>
      <c r="V147" s="298"/>
      <c r="W147" s="298"/>
      <c r="X147" s="298"/>
      <c r="Y147" s="298"/>
      <c r="Z147" s="298"/>
      <c r="AA147" s="298"/>
      <c r="AB147" s="298"/>
      <c r="AC147" s="298"/>
      <c r="AD147" s="298"/>
      <c r="AE147" s="295"/>
      <c r="AF147" s="298"/>
      <c r="AG147" s="295"/>
      <c r="AH147" s="300" t="s">
        <v>38</v>
      </c>
      <c r="AI147" s="301"/>
      <c r="AJ147" s="302"/>
      <c r="AK147" s="303"/>
      <c r="AL147" s="15"/>
      <c r="AM147" s="15"/>
      <c r="AN147" s="15"/>
      <c r="AO147" s="15"/>
      <c r="AP147" s="15"/>
      <c r="AQ147" s="15"/>
      <c r="AR147" s="15"/>
      <c r="AS147" s="15"/>
      <c r="AT147" s="15"/>
      <c r="AU147" s="15"/>
      <c r="AV147" s="15"/>
      <c r="AW147" s="15"/>
      <c r="AX147" s="15"/>
      <c r="AY147" s="15"/>
      <c r="AZ147" s="15"/>
      <c r="BA147" s="15"/>
      <c r="BB147" s="15"/>
      <c r="BC147" s="15"/>
      <c r="BD147" s="15"/>
      <c r="BE147" s="15"/>
      <c r="BF147" s="15"/>
      <c r="BG147" s="15"/>
      <c r="BH147" s="15"/>
      <c r="BI147" s="15"/>
      <c r="BJ147" s="15"/>
      <c r="BK147" s="15"/>
      <c r="BL147" s="15"/>
      <c r="BM147" s="15"/>
      <c r="BN147" s="15"/>
      <c r="BO147" s="15"/>
      <c r="BP147" s="15"/>
      <c r="BQ147" s="15"/>
      <c r="BR147" s="15"/>
      <c r="BS147" s="15"/>
      <c r="BT147" s="15"/>
      <c r="BU147" s="15"/>
      <c r="BV147" s="15"/>
      <c r="BW147" s="15"/>
      <c r="BX147" s="15"/>
      <c r="BY147" s="15"/>
      <c r="BZ147" s="15"/>
      <c r="CA147" s="15"/>
      <c r="CB147" s="15"/>
      <c r="CC147" s="15"/>
      <c r="CD147" s="15"/>
      <c r="CE147" s="15"/>
    </row>
    <row r="148" spans="1:83" s="112" customFormat="1" ht="18.75">
      <c r="A148" s="292" t="s">
        <v>242</v>
      </c>
      <c r="B148" s="293" t="s">
        <v>425</v>
      </c>
      <c r="C148" s="294">
        <f t="shared" si="65"/>
        <v>0.24</v>
      </c>
      <c r="D148" s="295"/>
      <c r="E148" s="295"/>
      <c r="F148" s="296"/>
      <c r="G148" s="297"/>
      <c r="H148" s="295"/>
      <c r="I148" s="298"/>
      <c r="J148" s="298"/>
      <c r="K148" s="298"/>
      <c r="L148" s="299"/>
      <c r="M148" s="298"/>
      <c r="N148" s="298"/>
      <c r="O148" s="298"/>
      <c r="P148" s="298"/>
      <c r="Q148" s="298"/>
      <c r="R148" s="298"/>
      <c r="S148" s="298"/>
      <c r="T148" s="298"/>
      <c r="U148" s="298"/>
      <c r="V148" s="298"/>
      <c r="W148" s="298"/>
      <c r="X148" s="298"/>
      <c r="Y148" s="298"/>
      <c r="Z148" s="298"/>
      <c r="AA148" s="298"/>
      <c r="AB148" s="298"/>
      <c r="AC148" s="298"/>
      <c r="AD148" s="298"/>
      <c r="AE148" s="295"/>
      <c r="AF148" s="298"/>
      <c r="AG148" s="295">
        <v>0.24</v>
      </c>
      <c r="AH148" s="300" t="s">
        <v>38</v>
      </c>
      <c r="AI148" s="301"/>
      <c r="AJ148" s="302"/>
      <c r="AK148" s="303"/>
      <c r="AL148" s="15"/>
      <c r="AM148" s="15"/>
      <c r="AN148" s="15"/>
      <c r="AO148" s="15"/>
      <c r="AP148" s="15"/>
      <c r="AQ148" s="15"/>
      <c r="AR148" s="15"/>
      <c r="AS148" s="15"/>
      <c r="AT148" s="15"/>
      <c r="AU148" s="15"/>
      <c r="AV148" s="15"/>
      <c r="AW148" s="15"/>
      <c r="AX148" s="15"/>
      <c r="AY148" s="15"/>
      <c r="AZ148" s="15"/>
      <c r="BA148" s="15"/>
      <c r="BB148" s="15"/>
      <c r="BC148" s="15"/>
      <c r="BD148" s="15"/>
      <c r="BE148" s="15"/>
      <c r="BF148" s="15"/>
      <c r="BG148" s="15"/>
      <c r="BH148" s="15"/>
      <c r="BI148" s="15"/>
      <c r="BJ148" s="15"/>
      <c r="BK148" s="15"/>
      <c r="BL148" s="15"/>
      <c r="BM148" s="15"/>
      <c r="BN148" s="15"/>
      <c r="BO148" s="15"/>
      <c r="BP148" s="15"/>
      <c r="BQ148" s="15"/>
      <c r="BR148" s="15"/>
      <c r="BS148" s="15"/>
      <c r="BT148" s="15"/>
      <c r="BU148" s="15"/>
      <c r="BV148" s="15"/>
      <c r="BW148" s="15"/>
      <c r="BX148" s="15"/>
      <c r="BY148" s="15"/>
      <c r="BZ148" s="15"/>
      <c r="CA148" s="15"/>
      <c r="CB148" s="15"/>
      <c r="CC148" s="15"/>
      <c r="CD148" s="15"/>
      <c r="CE148" s="15"/>
    </row>
    <row r="149" spans="1:83" s="114" customFormat="1" ht="18.75">
      <c r="A149" s="174" t="s">
        <v>412</v>
      </c>
      <c r="B149" s="252" t="s">
        <v>368</v>
      </c>
      <c r="C149" s="153">
        <f t="shared" si="65"/>
        <v>0.3</v>
      </c>
      <c r="D149" s="207"/>
      <c r="E149" s="207"/>
      <c r="F149" s="208">
        <v>0.3</v>
      </c>
      <c r="G149" s="209"/>
      <c r="H149" s="207"/>
      <c r="I149" s="210"/>
      <c r="J149" s="210"/>
      <c r="K149" s="210"/>
      <c r="L149" s="149"/>
      <c r="M149" s="210"/>
      <c r="N149" s="210"/>
      <c r="O149" s="210"/>
      <c r="P149" s="210"/>
      <c r="Q149" s="210"/>
      <c r="R149" s="210"/>
      <c r="S149" s="210"/>
      <c r="T149" s="210"/>
      <c r="U149" s="210"/>
      <c r="V149" s="210"/>
      <c r="W149" s="210"/>
      <c r="X149" s="210"/>
      <c r="Y149" s="210"/>
      <c r="Z149" s="210"/>
      <c r="AA149" s="210"/>
      <c r="AB149" s="210"/>
      <c r="AC149" s="210"/>
      <c r="AD149" s="210"/>
      <c r="AE149" s="207"/>
      <c r="AF149" s="210"/>
      <c r="AG149" s="207"/>
      <c r="AH149" s="178" t="s">
        <v>38</v>
      </c>
      <c r="AI149" s="198"/>
      <c r="AJ149" s="12"/>
      <c r="AK149" s="20"/>
      <c r="AL149" s="27"/>
      <c r="AM149" s="113"/>
      <c r="AN149" s="113"/>
      <c r="AO149" s="113"/>
      <c r="AP149" s="113"/>
      <c r="AQ149" s="113"/>
      <c r="AR149" s="113"/>
      <c r="AS149" s="113"/>
      <c r="AT149" s="113"/>
      <c r="AU149" s="113"/>
      <c r="AV149" s="113"/>
      <c r="AW149" s="113"/>
      <c r="AX149" s="113"/>
      <c r="AY149" s="113"/>
      <c r="AZ149" s="113"/>
      <c r="BA149" s="113"/>
      <c r="BB149" s="113"/>
      <c r="BC149" s="113"/>
      <c r="BD149" s="113"/>
      <c r="BE149" s="113"/>
      <c r="BF149" s="113"/>
      <c r="BG149" s="113"/>
      <c r="BH149" s="113"/>
      <c r="BI149" s="113"/>
      <c r="BJ149" s="113"/>
      <c r="BK149" s="113"/>
      <c r="BL149" s="113"/>
      <c r="BM149" s="113"/>
      <c r="BN149" s="113"/>
      <c r="BO149" s="113"/>
      <c r="BP149" s="113"/>
      <c r="BQ149" s="113"/>
      <c r="BR149" s="113"/>
      <c r="BS149" s="113"/>
      <c r="BT149" s="113"/>
      <c r="BU149" s="113"/>
      <c r="BV149" s="113"/>
      <c r="BW149" s="113"/>
      <c r="BX149" s="113"/>
      <c r="BY149" s="113"/>
      <c r="BZ149" s="113"/>
      <c r="CA149" s="113"/>
      <c r="CB149" s="113"/>
      <c r="CC149" s="113"/>
      <c r="CD149" s="113"/>
      <c r="CE149" s="113"/>
    </row>
    <row r="150" spans="1:83" s="114" customFormat="1" ht="18.75">
      <c r="A150" s="174" t="s">
        <v>413</v>
      </c>
      <c r="B150" s="252" t="s">
        <v>369</v>
      </c>
      <c r="C150" s="153">
        <f t="shared" si="65"/>
        <v>1.1200000000000001</v>
      </c>
      <c r="D150" s="207"/>
      <c r="E150" s="207"/>
      <c r="F150" s="208"/>
      <c r="G150" s="209"/>
      <c r="H150" s="207"/>
      <c r="I150" s="210"/>
      <c r="J150" s="210"/>
      <c r="K150" s="210"/>
      <c r="L150" s="149"/>
      <c r="M150" s="210"/>
      <c r="N150" s="210"/>
      <c r="O150" s="210"/>
      <c r="P150" s="210"/>
      <c r="Q150" s="210"/>
      <c r="R150" s="210"/>
      <c r="S150" s="210"/>
      <c r="T150" s="210"/>
      <c r="U150" s="210"/>
      <c r="V150" s="210"/>
      <c r="W150" s="210"/>
      <c r="X150" s="210"/>
      <c r="Y150" s="210"/>
      <c r="Z150" s="210"/>
      <c r="AA150" s="210"/>
      <c r="AB150" s="210"/>
      <c r="AC150" s="210"/>
      <c r="AD150" s="210"/>
      <c r="AE150" s="207"/>
      <c r="AF150" s="210"/>
      <c r="AG150" s="207">
        <v>1.1200000000000001</v>
      </c>
      <c r="AH150" s="178" t="s">
        <v>38</v>
      </c>
      <c r="AI150" s="198"/>
      <c r="AJ150" s="12"/>
      <c r="AK150" s="20"/>
      <c r="AL150" s="27"/>
      <c r="AM150" s="113"/>
      <c r="AN150" s="113"/>
      <c r="AO150" s="113"/>
      <c r="AP150" s="113"/>
      <c r="AQ150" s="113"/>
      <c r="AR150" s="113"/>
      <c r="AS150" s="113"/>
      <c r="AT150" s="113"/>
      <c r="AU150" s="113"/>
      <c r="AV150" s="113"/>
      <c r="AW150" s="113"/>
      <c r="AX150" s="113"/>
      <c r="AY150" s="113"/>
      <c r="AZ150" s="113"/>
      <c r="BA150" s="113"/>
      <c r="BB150" s="113"/>
      <c r="BC150" s="113"/>
      <c r="BD150" s="113"/>
      <c r="BE150" s="113"/>
      <c r="BF150" s="113"/>
      <c r="BG150" s="113"/>
      <c r="BH150" s="113"/>
      <c r="BI150" s="113"/>
      <c r="BJ150" s="113"/>
      <c r="BK150" s="113"/>
      <c r="BL150" s="113"/>
      <c r="BM150" s="113"/>
      <c r="BN150" s="113"/>
      <c r="BO150" s="113"/>
      <c r="BP150" s="113"/>
      <c r="BQ150" s="113"/>
      <c r="BR150" s="113"/>
      <c r="BS150" s="113"/>
      <c r="BT150" s="113"/>
      <c r="BU150" s="113"/>
      <c r="BV150" s="113"/>
      <c r="BW150" s="113"/>
      <c r="BX150" s="113"/>
      <c r="BY150" s="113"/>
      <c r="BZ150" s="113"/>
      <c r="CA150" s="113"/>
      <c r="CB150" s="113"/>
      <c r="CC150" s="113"/>
      <c r="CD150" s="113"/>
      <c r="CE150" s="113"/>
    </row>
    <row r="151" spans="1:83" s="112" customFormat="1" ht="18.75">
      <c r="A151" s="292" t="s">
        <v>414</v>
      </c>
      <c r="B151" s="293" t="s">
        <v>351</v>
      </c>
      <c r="C151" s="294">
        <f t="shared" si="65"/>
        <v>2.6</v>
      </c>
      <c r="D151" s="295"/>
      <c r="E151" s="295">
        <v>0.7</v>
      </c>
      <c r="F151" s="296">
        <v>0.3</v>
      </c>
      <c r="G151" s="297"/>
      <c r="H151" s="295"/>
      <c r="I151" s="298">
        <v>1.2</v>
      </c>
      <c r="J151" s="298"/>
      <c r="K151" s="298"/>
      <c r="L151" s="299"/>
      <c r="M151" s="298"/>
      <c r="N151" s="298"/>
      <c r="O151" s="298"/>
      <c r="P151" s="298"/>
      <c r="Q151" s="298"/>
      <c r="R151" s="298"/>
      <c r="S151" s="298"/>
      <c r="T151" s="298"/>
      <c r="U151" s="298"/>
      <c r="V151" s="298"/>
      <c r="W151" s="298"/>
      <c r="X151" s="298"/>
      <c r="Y151" s="298"/>
      <c r="Z151" s="298"/>
      <c r="AA151" s="298"/>
      <c r="AB151" s="298"/>
      <c r="AC151" s="298"/>
      <c r="AD151" s="298"/>
      <c r="AE151" s="295"/>
      <c r="AF151" s="298"/>
      <c r="AG151" s="295">
        <v>0.4</v>
      </c>
      <c r="AH151" s="300" t="s">
        <v>43</v>
      </c>
      <c r="AI151" s="301"/>
      <c r="AJ151" s="302"/>
      <c r="AK151" s="303"/>
      <c r="AL151" s="15"/>
      <c r="AM151" s="15"/>
      <c r="AN151" s="15"/>
      <c r="AO151" s="15"/>
      <c r="AP151" s="15"/>
      <c r="AQ151" s="15"/>
      <c r="AR151" s="15"/>
      <c r="AS151" s="15"/>
      <c r="AT151" s="15"/>
      <c r="AU151" s="15"/>
      <c r="AV151" s="15"/>
      <c r="AW151" s="15"/>
      <c r="AX151" s="15"/>
      <c r="AY151" s="15"/>
      <c r="AZ151" s="15"/>
      <c r="BA151" s="15"/>
      <c r="BB151" s="15"/>
      <c r="BC151" s="15"/>
      <c r="BD151" s="15"/>
      <c r="BE151" s="15"/>
      <c r="BF151" s="15"/>
      <c r="BG151" s="15"/>
      <c r="BH151" s="15"/>
      <c r="BI151" s="15"/>
      <c r="BJ151" s="15"/>
      <c r="BK151" s="15"/>
      <c r="BL151" s="15"/>
      <c r="BM151" s="15"/>
      <c r="BN151" s="15"/>
      <c r="BO151" s="15"/>
      <c r="BP151" s="15"/>
      <c r="BQ151" s="15"/>
      <c r="BR151" s="15"/>
      <c r="BS151" s="15"/>
      <c r="BT151" s="15"/>
      <c r="BU151" s="15"/>
      <c r="BV151" s="15"/>
      <c r="BW151" s="15"/>
      <c r="BX151" s="15"/>
      <c r="BY151" s="15"/>
      <c r="BZ151" s="15"/>
      <c r="CA151" s="15"/>
      <c r="CB151" s="15"/>
      <c r="CC151" s="15"/>
      <c r="CD151" s="15"/>
      <c r="CE151" s="15"/>
    </row>
    <row r="152" spans="1:83" s="15" customFormat="1" ht="26.25" customHeight="1">
      <c r="A152" s="174" t="s">
        <v>415</v>
      </c>
      <c r="B152" s="252" t="s">
        <v>223</v>
      </c>
      <c r="C152" s="153">
        <f>SUM(D152:L152)+SUM(X152:AG152)</f>
        <v>0.5</v>
      </c>
      <c r="D152" s="207"/>
      <c r="E152" s="207">
        <v>0.5</v>
      </c>
      <c r="F152" s="242"/>
      <c r="G152" s="209"/>
      <c r="H152" s="207"/>
      <c r="I152" s="210"/>
      <c r="J152" s="210"/>
      <c r="K152" s="210"/>
      <c r="L152" s="149"/>
      <c r="M152" s="210"/>
      <c r="N152" s="210"/>
      <c r="O152" s="210"/>
      <c r="P152" s="210"/>
      <c r="Q152" s="210"/>
      <c r="R152" s="210"/>
      <c r="S152" s="210"/>
      <c r="T152" s="210"/>
      <c r="U152" s="210"/>
      <c r="V152" s="210"/>
      <c r="W152" s="210"/>
      <c r="X152" s="210"/>
      <c r="Y152" s="210"/>
      <c r="Z152" s="210"/>
      <c r="AA152" s="210"/>
      <c r="AB152" s="210"/>
      <c r="AC152" s="210"/>
      <c r="AD152" s="210"/>
      <c r="AE152" s="207"/>
      <c r="AF152" s="210"/>
      <c r="AG152" s="207"/>
      <c r="AH152" s="176" t="s">
        <v>263</v>
      </c>
      <c r="AI152" s="198"/>
      <c r="AJ152" s="12"/>
      <c r="AK152" s="20"/>
      <c r="AL152" s="27"/>
    </row>
    <row r="153" spans="1:83" s="15" customFormat="1" ht="30.75" customHeight="1">
      <c r="A153" s="174" t="s">
        <v>416</v>
      </c>
      <c r="B153" s="252" t="s">
        <v>84</v>
      </c>
      <c r="C153" s="153">
        <f>SUM(D153:L153)+SUM(X153:AG153)</f>
        <v>10</v>
      </c>
      <c r="D153" s="207"/>
      <c r="E153" s="207">
        <v>3</v>
      </c>
      <c r="F153" s="208">
        <v>3</v>
      </c>
      <c r="G153" s="209">
        <v>0</v>
      </c>
      <c r="H153" s="207">
        <v>2</v>
      </c>
      <c r="I153" s="210">
        <v>0</v>
      </c>
      <c r="J153" s="210">
        <v>0</v>
      </c>
      <c r="K153" s="210">
        <v>0</v>
      </c>
      <c r="L153" s="149">
        <f>SUM(M153:W153)</f>
        <v>0</v>
      </c>
      <c r="M153" s="210">
        <v>0</v>
      </c>
      <c r="N153" s="210">
        <v>0</v>
      </c>
      <c r="O153" s="210">
        <v>0</v>
      </c>
      <c r="P153" s="210">
        <v>0</v>
      </c>
      <c r="Q153" s="210">
        <v>0</v>
      </c>
      <c r="R153" s="210">
        <v>0</v>
      </c>
      <c r="S153" s="210">
        <v>0</v>
      </c>
      <c r="T153" s="210">
        <v>0</v>
      </c>
      <c r="U153" s="210">
        <v>0</v>
      </c>
      <c r="V153" s="210">
        <v>0</v>
      </c>
      <c r="W153" s="210">
        <v>0</v>
      </c>
      <c r="X153" s="210">
        <v>0</v>
      </c>
      <c r="Y153" s="210">
        <v>0</v>
      </c>
      <c r="Z153" s="210">
        <v>0</v>
      </c>
      <c r="AA153" s="210">
        <v>0</v>
      </c>
      <c r="AB153" s="210">
        <v>0</v>
      </c>
      <c r="AC153" s="210"/>
      <c r="AD153" s="210">
        <v>0</v>
      </c>
      <c r="AE153" s="207">
        <v>0</v>
      </c>
      <c r="AF153" s="210">
        <v>1</v>
      </c>
      <c r="AG153" s="207">
        <v>1</v>
      </c>
      <c r="AH153" s="176" t="s">
        <v>263</v>
      </c>
      <c r="AI153" s="198"/>
      <c r="AJ153" s="12"/>
      <c r="AK153" s="20"/>
      <c r="AL153" s="27"/>
    </row>
    <row r="154" spans="1:83" s="4" customFormat="1" ht="19.5">
      <c r="A154" s="170">
        <v>7</v>
      </c>
      <c r="B154" s="171" t="s">
        <v>118</v>
      </c>
      <c r="C154" s="180">
        <f t="shared" si="65"/>
        <v>81.050000000000011</v>
      </c>
      <c r="D154" s="144">
        <f t="shared" ref="D154:AG154" si="70">SUM(D155:D168)</f>
        <v>0</v>
      </c>
      <c r="E154" s="144">
        <f t="shared" si="70"/>
        <v>2</v>
      </c>
      <c r="F154" s="144">
        <f t="shared" si="70"/>
        <v>0.8</v>
      </c>
      <c r="G154" s="144">
        <f t="shared" si="70"/>
        <v>0</v>
      </c>
      <c r="H154" s="144">
        <f t="shared" si="70"/>
        <v>16.8</v>
      </c>
      <c r="I154" s="144">
        <f t="shared" si="70"/>
        <v>0</v>
      </c>
      <c r="J154" s="144">
        <f t="shared" si="70"/>
        <v>0</v>
      </c>
      <c r="K154" s="144">
        <f t="shared" si="70"/>
        <v>0</v>
      </c>
      <c r="L154" s="144">
        <f t="shared" si="70"/>
        <v>0</v>
      </c>
      <c r="M154" s="144">
        <f t="shared" si="70"/>
        <v>0</v>
      </c>
      <c r="N154" s="144">
        <f t="shared" si="70"/>
        <v>0</v>
      </c>
      <c r="O154" s="144">
        <f t="shared" si="70"/>
        <v>0</v>
      </c>
      <c r="P154" s="144">
        <f t="shared" si="70"/>
        <v>0</v>
      </c>
      <c r="Q154" s="144">
        <f t="shared" si="70"/>
        <v>0</v>
      </c>
      <c r="R154" s="144">
        <f t="shared" si="70"/>
        <v>0</v>
      </c>
      <c r="S154" s="144">
        <f t="shared" si="70"/>
        <v>0</v>
      </c>
      <c r="T154" s="144">
        <f t="shared" si="70"/>
        <v>0</v>
      </c>
      <c r="U154" s="144">
        <f t="shared" si="70"/>
        <v>0</v>
      </c>
      <c r="V154" s="144">
        <f t="shared" si="70"/>
        <v>0</v>
      </c>
      <c r="W154" s="144">
        <f t="shared" si="70"/>
        <v>0</v>
      </c>
      <c r="X154" s="144">
        <f t="shared" si="70"/>
        <v>0</v>
      </c>
      <c r="Y154" s="144">
        <f t="shared" si="70"/>
        <v>0</v>
      </c>
      <c r="Z154" s="144">
        <f t="shared" si="70"/>
        <v>0</v>
      </c>
      <c r="AA154" s="144">
        <f t="shared" si="70"/>
        <v>0</v>
      </c>
      <c r="AB154" s="144">
        <f t="shared" si="70"/>
        <v>0</v>
      </c>
      <c r="AC154" s="144">
        <f t="shared" si="70"/>
        <v>0</v>
      </c>
      <c r="AD154" s="144">
        <f t="shared" si="70"/>
        <v>0</v>
      </c>
      <c r="AE154" s="149">
        <f t="shared" si="70"/>
        <v>9</v>
      </c>
      <c r="AF154" s="149">
        <f t="shared" si="70"/>
        <v>0</v>
      </c>
      <c r="AG154" s="149">
        <f t="shared" si="70"/>
        <v>52.45</v>
      </c>
      <c r="AH154" s="158"/>
      <c r="AI154" s="198"/>
      <c r="AJ154" s="11"/>
      <c r="AK154" s="20"/>
      <c r="AL154" s="27"/>
    </row>
    <row r="155" spans="1:83" s="15" customFormat="1" ht="34.5" customHeight="1">
      <c r="A155" s="174" t="s">
        <v>159</v>
      </c>
      <c r="B155" s="221" t="s">
        <v>91</v>
      </c>
      <c r="C155" s="153">
        <f t="shared" si="65"/>
        <v>3.0999999999999996</v>
      </c>
      <c r="D155" s="139"/>
      <c r="E155" s="241"/>
      <c r="F155" s="140">
        <v>0.8</v>
      </c>
      <c r="G155" s="156"/>
      <c r="H155" s="142"/>
      <c r="I155" s="156"/>
      <c r="J155" s="157"/>
      <c r="K155" s="157"/>
      <c r="L155" s="144">
        <f t="shared" ref="L155:L168" si="71">SUM(M155:W155)</f>
        <v>0</v>
      </c>
      <c r="M155" s="157"/>
      <c r="N155" s="157"/>
      <c r="O155" s="157"/>
      <c r="P155" s="157"/>
      <c r="Q155" s="157"/>
      <c r="R155" s="157"/>
      <c r="S155" s="157"/>
      <c r="T155" s="157"/>
      <c r="U155" s="157"/>
      <c r="V155" s="157"/>
      <c r="W155" s="157"/>
      <c r="X155" s="157"/>
      <c r="Y155" s="157"/>
      <c r="Z155" s="157"/>
      <c r="AA155" s="157"/>
      <c r="AB155" s="157"/>
      <c r="AC155" s="157"/>
      <c r="AD155" s="157"/>
      <c r="AE155" s="139"/>
      <c r="AF155" s="157"/>
      <c r="AG155" s="253">
        <v>2.2999999999999998</v>
      </c>
      <c r="AH155" s="164" t="s">
        <v>60</v>
      </c>
      <c r="AI155" s="198" t="s">
        <v>172</v>
      </c>
      <c r="AJ155" s="13" t="s">
        <v>25</v>
      </c>
      <c r="AK155" s="20"/>
      <c r="AL155" s="27"/>
    </row>
    <row r="156" spans="1:83" s="27" customFormat="1" ht="19.5">
      <c r="A156" s="174" t="s">
        <v>394</v>
      </c>
      <c r="B156" s="186" t="s">
        <v>340</v>
      </c>
      <c r="C156" s="153">
        <f>SUM(D156:L156)+SUM(X156:AG156)</f>
        <v>2.15</v>
      </c>
      <c r="D156" s="139"/>
      <c r="E156" s="139"/>
      <c r="F156" s="140"/>
      <c r="G156" s="156"/>
      <c r="H156" s="175"/>
      <c r="I156" s="209"/>
      <c r="J156" s="157"/>
      <c r="K156" s="157"/>
      <c r="L156" s="144"/>
      <c r="M156" s="157"/>
      <c r="N156" s="157"/>
      <c r="O156" s="157"/>
      <c r="P156" s="157"/>
      <c r="Q156" s="157"/>
      <c r="R156" s="157"/>
      <c r="S156" s="157"/>
      <c r="T156" s="157"/>
      <c r="U156" s="157"/>
      <c r="V156" s="157"/>
      <c r="W156" s="157"/>
      <c r="X156" s="157"/>
      <c r="Y156" s="157"/>
      <c r="Z156" s="157"/>
      <c r="AA156" s="157"/>
      <c r="AB156" s="157"/>
      <c r="AC156" s="157"/>
      <c r="AD156" s="157"/>
      <c r="AE156" s="139"/>
      <c r="AF156" s="157"/>
      <c r="AG156" s="139">
        <v>2.15</v>
      </c>
      <c r="AH156" s="158" t="s">
        <v>36</v>
      </c>
      <c r="AI156" s="254"/>
      <c r="AJ156" s="255"/>
      <c r="AK156" s="20"/>
    </row>
    <row r="157" spans="1:83" s="15" customFormat="1" ht="37.5">
      <c r="A157" s="174" t="s">
        <v>259</v>
      </c>
      <c r="B157" s="186" t="s">
        <v>319</v>
      </c>
      <c r="C157" s="153">
        <f t="shared" si="65"/>
        <v>15</v>
      </c>
      <c r="D157" s="139"/>
      <c r="E157" s="209"/>
      <c r="F157" s="164"/>
      <c r="G157" s="209"/>
      <c r="H157" s="175"/>
      <c r="I157" s="156"/>
      <c r="J157" s="157"/>
      <c r="K157" s="157"/>
      <c r="L157" s="144"/>
      <c r="M157" s="157"/>
      <c r="N157" s="157"/>
      <c r="O157" s="157"/>
      <c r="P157" s="157"/>
      <c r="Q157" s="157"/>
      <c r="R157" s="157"/>
      <c r="S157" s="157"/>
      <c r="T157" s="157"/>
      <c r="U157" s="157"/>
      <c r="V157" s="157"/>
      <c r="W157" s="157"/>
      <c r="X157" s="157"/>
      <c r="Y157" s="157"/>
      <c r="Z157" s="157"/>
      <c r="AA157" s="157"/>
      <c r="AB157" s="157"/>
      <c r="AC157" s="157"/>
      <c r="AD157" s="157"/>
      <c r="AE157" s="139"/>
      <c r="AF157" s="157"/>
      <c r="AG157" s="175">
        <v>15</v>
      </c>
      <c r="AH157" s="164" t="s">
        <v>32</v>
      </c>
      <c r="AI157" s="198"/>
      <c r="AJ157" s="13"/>
      <c r="AK157" s="256"/>
      <c r="AL157" s="27"/>
    </row>
    <row r="158" spans="1:83" s="15" customFormat="1" ht="45.75" customHeight="1">
      <c r="A158" s="174" t="s">
        <v>260</v>
      </c>
      <c r="B158" s="186" t="s">
        <v>553</v>
      </c>
      <c r="C158" s="153">
        <f t="shared" si="65"/>
        <v>3</v>
      </c>
      <c r="D158" s="139"/>
      <c r="E158" s="142"/>
      <c r="F158" s="233"/>
      <c r="G158" s="141"/>
      <c r="H158" s="142"/>
      <c r="I158" s="156"/>
      <c r="J158" s="157"/>
      <c r="K158" s="157"/>
      <c r="L158" s="144">
        <f t="shared" si="71"/>
        <v>0</v>
      </c>
      <c r="M158" s="157"/>
      <c r="N158" s="157"/>
      <c r="O158" s="157"/>
      <c r="P158" s="157"/>
      <c r="Q158" s="157"/>
      <c r="R158" s="157"/>
      <c r="S158" s="157"/>
      <c r="T158" s="157"/>
      <c r="U158" s="157"/>
      <c r="V158" s="157"/>
      <c r="W158" s="157"/>
      <c r="X158" s="157"/>
      <c r="Y158" s="157"/>
      <c r="Z158" s="157"/>
      <c r="AA158" s="157"/>
      <c r="AB158" s="157"/>
      <c r="AC158" s="157"/>
      <c r="AD158" s="157"/>
      <c r="AE158" s="207">
        <v>3</v>
      </c>
      <c r="AF158" s="157"/>
      <c r="AG158" s="139"/>
      <c r="AH158" s="164" t="s">
        <v>56</v>
      </c>
      <c r="AI158" s="198"/>
      <c r="AJ158" s="11" t="s">
        <v>25</v>
      </c>
      <c r="AK158" s="256"/>
      <c r="AL158" s="27"/>
    </row>
    <row r="159" spans="1:83" s="15" customFormat="1" ht="39" customHeight="1">
      <c r="A159" s="174" t="s">
        <v>417</v>
      </c>
      <c r="B159" s="186" t="s">
        <v>554</v>
      </c>
      <c r="C159" s="153">
        <f t="shared" si="65"/>
        <v>2</v>
      </c>
      <c r="D159" s="139"/>
      <c r="E159" s="142"/>
      <c r="F159" s="233"/>
      <c r="G159" s="141"/>
      <c r="H159" s="142"/>
      <c r="I159" s="156"/>
      <c r="J159" s="157"/>
      <c r="K159" s="157"/>
      <c r="L159" s="144">
        <f t="shared" si="71"/>
        <v>0</v>
      </c>
      <c r="M159" s="157"/>
      <c r="N159" s="157"/>
      <c r="O159" s="157"/>
      <c r="P159" s="157"/>
      <c r="Q159" s="157"/>
      <c r="R159" s="157"/>
      <c r="S159" s="157"/>
      <c r="T159" s="157"/>
      <c r="U159" s="157"/>
      <c r="V159" s="157"/>
      <c r="W159" s="157"/>
      <c r="X159" s="157"/>
      <c r="Y159" s="157"/>
      <c r="Z159" s="157"/>
      <c r="AA159" s="157"/>
      <c r="AB159" s="157"/>
      <c r="AC159" s="157"/>
      <c r="AD159" s="157"/>
      <c r="AE159" s="207">
        <v>2</v>
      </c>
      <c r="AF159" s="157"/>
      <c r="AG159" s="139"/>
      <c r="AH159" s="164" t="s">
        <v>56</v>
      </c>
      <c r="AI159" s="198" t="s">
        <v>181</v>
      </c>
      <c r="AJ159" s="11" t="s">
        <v>25</v>
      </c>
      <c r="AK159" s="20"/>
      <c r="AL159" s="27"/>
    </row>
    <row r="160" spans="1:83" s="15" customFormat="1" ht="47.25" customHeight="1">
      <c r="A160" s="174" t="s">
        <v>261</v>
      </c>
      <c r="B160" s="186" t="s">
        <v>361</v>
      </c>
      <c r="C160" s="153">
        <f t="shared" si="65"/>
        <v>2</v>
      </c>
      <c r="D160" s="139"/>
      <c r="E160" s="139"/>
      <c r="F160" s="140"/>
      <c r="G160" s="156"/>
      <c r="H160" s="142"/>
      <c r="I160" s="156"/>
      <c r="J160" s="157"/>
      <c r="K160" s="157"/>
      <c r="L160" s="144">
        <f t="shared" si="71"/>
        <v>0</v>
      </c>
      <c r="M160" s="157"/>
      <c r="N160" s="157"/>
      <c r="O160" s="157"/>
      <c r="P160" s="157"/>
      <c r="Q160" s="157"/>
      <c r="R160" s="157"/>
      <c r="S160" s="157"/>
      <c r="T160" s="157"/>
      <c r="U160" s="157"/>
      <c r="V160" s="157"/>
      <c r="W160" s="157"/>
      <c r="X160" s="157"/>
      <c r="Y160" s="157"/>
      <c r="Z160" s="157"/>
      <c r="AA160" s="157"/>
      <c r="AB160" s="157"/>
      <c r="AC160" s="157"/>
      <c r="AD160" s="157"/>
      <c r="AE160" s="207">
        <v>2</v>
      </c>
      <c r="AF160" s="157"/>
      <c r="AG160" s="139"/>
      <c r="AH160" s="158" t="s">
        <v>234</v>
      </c>
      <c r="AI160" s="206" t="s">
        <v>173</v>
      </c>
      <c r="AJ160" s="11" t="s">
        <v>25</v>
      </c>
      <c r="AK160" s="256"/>
      <c r="AL160" s="27"/>
    </row>
    <row r="161" spans="1:38" s="27" customFormat="1" ht="19.5">
      <c r="A161" s="174" t="s">
        <v>262</v>
      </c>
      <c r="B161" s="186" t="s">
        <v>371</v>
      </c>
      <c r="C161" s="153">
        <f t="shared" si="65"/>
        <v>2</v>
      </c>
      <c r="D161" s="139"/>
      <c r="E161" s="139"/>
      <c r="F161" s="140"/>
      <c r="G161" s="156"/>
      <c r="H161" s="142"/>
      <c r="I161" s="156"/>
      <c r="J161" s="157"/>
      <c r="K161" s="157"/>
      <c r="L161" s="144"/>
      <c r="M161" s="157"/>
      <c r="N161" s="157"/>
      <c r="O161" s="157"/>
      <c r="P161" s="157"/>
      <c r="Q161" s="157"/>
      <c r="R161" s="157"/>
      <c r="S161" s="157"/>
      <c r="T161" s="157"/>
      <c r="U161" s="157"/>
      <c r="V161" s="157"/>
      <c r="W161" s="157"/>
      <c r="X161" s="157"/>
      <c r="Y161" s="157"/>
      <c r="Z161" s="157"/>
      <c r="AA161" s="157"/>
      <c r="AB161" s="157"/>
      <c r="AC161" s="157"/>
      <c r="AD161" s="157"/>
      <c r="AE161" s="207">
        <v>2</v>
      </c>
      <c r="AF161" s="157"/>
      <c r="AG161" s="139"/>
      <c r="AH161" s="158" t="s">
        <v>32</v>
      </c>
      <c r="AI161" s="206"/>
      <c r="AJ161" s="11"/>
      <c r="AK161" s="20"/>
    </row>
    <row r="162" spans="1:38" s="15" customFormat="1" ht="19.5">
      <c r="A162" s="174" t="s">
        <v>418</v>
      </c>
      <c r="B162" s="186" t="s">
        <v>356</v>
      </c>
      <c r="C162" s="153">
        <f t="shared" si="65"/>
        <v>16</v>
      </c>
      <c r="D162" s="139"/>
      <c r="E162" s="139"/>
      <c r="F162" s="140"/>
      <c r="G162" s="156"/>
      <c r="H162" s="142"/>
      <c r="I162" s="156"/>
      <c r="J162" s="157"/>
      <c r="K162" s="157"/>
      <c r="L162" s="144"/>
      <c r="M162" s="157"/>
      <c r="N162" s="157"/>
      <c r="O162" s="157"/>
      <c r="P162" s="157"/>
      <c r="Q162" s="157"/>
      <c r="R162" s="157"/>
      <c r="S162" s="157"/>
      <c r="T162" s="157"/>
      <c r="U162" s="157"/>
      <c r="V162" s="157"/>
      <c r="W162" s="157"/>
      <c r="X162" s="157"/>
      <c r="Y162" s="157"/>
      <c r="Z162" s="157"/>
      <c r="AA162" s="157"/>
      <c r="AB162" s="157"/>
      <c r="AC162" s="157"/>
      <c r="AD162" s="157"/>
      <c r="AE162" s="207"/>
      <c r="AF162" s="157"/>
      <c r="AG162" s="205">
        <v>16</v>
      </c>
      <c r="AH162" s="164" t="s">
        <v>60</v>
      </c>
      <c r="AI162" s="206"/>
      <c r="AJ162" s="11"/>
      <c r="AK162" s="20"/>
      <c r="AL162" s="27"/>
    </row>
    <row r="163" spans="1:38" s="15" customFormat="1" ht="37.5">
      <c r="A163" s="174" t="s">
        <v>419</v>
      </c>
      <c r="B163" s="186" t="s">
        <v>362</v>
      </c>
      <c r="C163" s="153">
        <f t="shared" si="65"/>
        <v>4</v>
      </c>
      <c r="D163" s="139"/>
      <c r="E163" s="139"/>
      <c r="F163" s="140"/>
      <c r="G163" s="156"/>
      <c r="H163" s="142"/>
      <c r="I163" s="156"/>
      <c r="J163" s="157"/>
      <c r="K163" s="157"/>
      <c r="L163" s="144"/>
      <c r="M163" s="157"/>
      <c r="N163" s="157"/>
      <c r="O163" s="157"/>
      <c r="P163" s="157"/>
      <c r="Q163" s="157"/>
      <c r="R163" s="157"/>
      <c r="S163" s="157"/>
      <c r="T163" s="157"/>
      <c r="U163" s="157"/>
      <c r="V163" s="157"/>
      <c r="W163" s="157"/>
      <c r="X163" s="157"/>
      <c r="Y163" s="157"/>
      <c r="Z163" s="157"/>
      <c r="AA163" s="157"/>
      <c r="AB163" s="157"/>
      <c r="AC163" s="157"/>
      <c r="AD163" s="157"/>
      <c r="AE163" s="207"/>
      <c r="AF163" s="157"/>
      <c r="AG163" s="205">
        <v>4</v>
      </c>
      <c r="AH163" s="164" t="s">
        <v>234</v>
      </c>
      <c r="AI163" s="206"/>
      <c r="AJ163" s="11"/>
      <c r="AK163" s="20"/>
      <c r="AL163" s="27"/>
    </row>
    <row r="164" spans="1:38" s="15" customFormat="1" ht="19.5">
      <c r="A164" s="174" t="s">
        <v>420</v>
      </c>
      <c r="B164" s="186" t="s">
        <v>356</v>
      </c>
      <c r="C164" s="153">
        <f t="shared" si="65"/>
        <v>12</v>
      </c>
      <c r="D164" s="139"/>
      <c r="E164" s="139"/>
      <c r="F164" s="140"/>
      <c r="G164" s="156"/>
      <c r="H164" s="142"/>
      <c r="I164" s="156"/>
      <c r="J164" s="157"/>
      <c r="K164" s="157"/>
      <c r="L164" s="144"/>
      <c r="M164" s="157"/>
      <c r="N164" s="157"/>
      <c r="O164" s="157"/>
      <c r="P164" s="157"/>
      <c r="Q164" s="157"/>
      <c r="R164" s="157"/>
      <c r="S164" s="157"/>
      <c r="T164" s="157"/>
      <c r="U164" s="157"/>
      <c r="V164" s="157"/>
      <c r="W164" s="157"/>
      <c r="X164" s="157"/>
      <c r="Y164" s="157"/>
      <c r="Z164" s="157"/>
      <c r="AA164" s="157"/>
      <c r="AB164" s="157"/>
      <c r="AC164" s="157"/>
      <c r="AD164" s="157"/>
      <c r="AE164" s="207"/>
      <c r="AF164" s="157"/>
      <c r="AG164" s="205">
        <v>12</v>
      </c>
      <c r="AH164" s="164" t="s">
        <v>55</v>
      </c>
      <c r="AI164" s="206"/>
      <c r="AJ164" s="11"/>
      <c r="AK164" s="20"/>
      <c r="AL164" s="27"/>
    </row>
    <row r="165" spans="1:38" s="15" customFormat="1" ht="19.5">
      <c r="A165" s="174" t="s">
        <v>421</v>
      </c>
      <c r="B165" s="257" t="s">
        <v>370</v>
      </c>
      <c r="C165" s="153">
        <f>SUM(D165:L165)+SUM(X165:AG165)</f>
        <v>3</v>
      </c>
      <c r="D165" s="258"/>
      <c r="E165" s="259">
        <v>2</v>
      </c>
      <c r="F165" s="260"/>
      <c r="G165" s="261"/>
      <c r="H165" s="262"/>
      <c r="I165" s="263"/>
      <c r="J165" s="264"/>
      <c r="K165" s="264"/>
      <c r="L165" s="265"/>
      <c r="M165" s="264"/>
      <c r="N165" s="264"/>
      <c r="O165" s="264"/>
      <c r="P165" s="264"/>
      <c r="Q165" s="264"/>
      <c r="R165" s="264"/>
      <c r="S165" s="264"/>
      <c r="T165" s="264"/>
      <c r="U165" s="264"/>
      <c r="V165" s="264"/>
      <c r="W165" s="264"/>
      <c r="X165" s="264"/>
      <c r="Y165" s="264"/>
      <c r="Z165" s="264"/>
      <c r="AA165" s="264"/>
      <c r="AB165" s="264"/>
      <c r="AC165" s="264"/>
      <c r="AD165" s="264"/>
      <c r="AE165" s="258"/>
      <c r="AF165" s="264"/>
      <c r="AG165" s="205">
        <v>1</v>
      </c>
      <c r="AH165" s="266" t="s">
        <v>35</v>
      </c>
      <c r="AI165" s="267"/>
      <c r="AJ165" s="11"/>
      <c r="AK165" s="20"/>
      <c r="AL165" s="27"/>
    </row>
    <row r="166" spans="1:38" s="15" customFormat="1" ht="56.25">
      <c r="A166" s="174" t="s">
        <v>422</v>
      </c>
      <c r="B166" s="199" t="s">
        <v>360</v>
      </c>
      <c r="C166" s="153">
        <f t="shared" si="65"/>
        <v>9</v>
      </c>
      <c r="D166" s="139"/>
      <c r="E166" s="139"/>
      <c r="F166" s="140"/>
      <c r="G166" s="156"/>
      <c r="H166" s="175">
        <v>9</v>
      </c>
      <c r="I166" s="175"/>
      <c r="J166" s="157"/>
      <c r="K166" s="157"/>
      <c r="L166" s="144">
        <f t="shared" si="71"/>
        <v>0</v>
      </c>
      <c r="M166" s="157"/>
      <c r="N166" s="157"/>
      <c r="O166" s="157"/>
      <c r="P166" s="157"/>
      <c r="Q166" s="157"/>
      <c r="R166" s="157"/>
      <c r="S166" s="157"/>
      <c r="T166" s="157"/>
      <c r="U166" s="157"/>
      <c r="V166" s="157"/>
      <c r="W166" s="157"/>
      <c r="X166" s="157"/>
      <c r="Y166" s="157"/>
      <c r="Z166" s="157"/>
      <c r="AA166" s="157"/>
      <c r="AB166" s="157"/>
      <c r="AC166" s="157"/>
      <c r="AD166" s="157"/>
      <c r="AE166" s="139"/>
      <c r="AF166" s="157"/>
      <c r="AG166" s="139"/>
      <c r="AH166" s="164" t="s">
        <v>55</v>
      </c>
      <c r="AI166" s="198" t="s">
        <v>182</v>
      </c>
      <c r="AJ166" s="12" t="s">
        <v>25</v>
      </c>
      <c r="AK166" s="20"/>
      <c r="AL166" s="27"/>
    </row>
    <row r="167" spans="1:38" s="15" customFormat="1" ht="18.75" customHeight="1">
      <c r="A167" s="174" t="s">
        <v>423</v>
      </c>
      <c r="B167" s="186" t="s">
        <v>337</v>
      </c>
      <c r="C167" s="153">
        <f t="shared" si="65"/>
        <v>2.8</v>
      </c>
      <c r="D167" s="139"/>
      <c r="E167" s="139"/>
      <c r="F167" s="140"/>
      <c r="G167" s="156"/>
      <c r="H167" s="175">
        <v>2.8</v>
      </c>
      <c r="I167" s="209"/>
      <c r="J167" s="157"/>
      <c r="K167" s="157"/>
      <c r="L167" s="144">
        <f t="shared" si="71"/>
        <v>0</v>
      </c>
      <c r="M167" s="157"/>
      <c r="N167" s="157"/>
      <c r="O167" s="157"/>
      <c r="P167" s="157"/>
      <c r="Q167" s="157"/>
      <c r="R167" s="157"/>
      <c r="S167" s="157"/>
      <c r="T167" s="157"/>
      <c r="U167" s="157"/>
      <c r="V167" s="157"/>
      <c r="W167" s="157"/>
      <c r="X167" s="157"/>
      <c r="Y167" s="157"/>
      <c r="Z167" s="157"/>
      <c r="AA167" s="157"/>
      <c r="AB167" s="157"/>
      <c r="AC167" s="157"/>
      <c r="AD167" s="157"/>
      <c r="AE167" s="139"/>
      <c r="AF167" s="157"/>
      <c r="AG167" s="139"/>
      <c r="AH167" s="158" t="s">
        <v>36</v>
      </c>
      <c r="AI167" s="198" t="s">
        <v>183</v>
      </c>
      <c r="AJ167" s="11" t="s">
        <v>25</v>
      </c>
      <c r="AK167" s="20"/>
      <c r="AL167" s="27"/>
    </row>
    <row r="168" spans="1:38" s="15" customFormat="1" ht="43.5" customHeight="1">
      <c r="A168" s="174" t="s">
        <v>424</v>
      </c>
      <c r="B168" s="186" t="s">
        <v>338</v>
      </c>
      <c r="C168" s="153">
        <f t="shared" si="65"/>
        <v>5</v>
      </c>
      <c r="D168" s="139"/>
      <c r="E168" s="139"/>
      <c r="F168" s="140"/>
      <c r="G168" s="156"/>
      <c r="H168" s="175">
        <v>5</v>
      </c>
      <c r="I168" s="209"/>
      <c r="J168" s="157"/>
      <c r="K168" s="157"/>
      <c r="L168" s="144">
        <f t="shared" si="71"/>
        <v>0</v>
      </c>
      <c r="M168" s="157"/>
      <c r="N168" s="157"/>
      <c r="O168" s="157"/>
      <c r="P168" s="157"/>
      <c r="Q168" s="157"/>
      <c r="R168" s="157"/>
      <c r="S168" s="157"/>
      <c r="T168" s="157"/>
      <c r="U168" s="157"/>
      <c r="V168" s="157"/>
      <c r="W168" s="157"/>
      <c r="X168" s="157"/>
      <c r="Y168" s="157"/>
      <c r="Z168" s="157"/>
      <c r="AA168" s="157"/>
      <c r="AB168" s="157"/>
      <c r="AC168" s="157"/>
      <c r="AD168" s="157"/>
      <c r="AE168" s="139"/>
      <c r="AF168" s="157"/>
      <c r="AG168" s="139"/>
      <c r="AH168" s="158" t="s">
        <v>36</v>
      </c>
      <c r="AI168" s="267" t="s">
        <v>184</v>
      </c>
      <c r="AJ168" s="11" t="s">
        <v>25</v>
      </c>
      <c r="AK168" s="20"/>
      <c r="AL168" s="27"/>
    </row>
    <row r="169" spans="1:38" s="30" customFormat="1" ht="24.75" customHeight="1">
      <c r="A169" s="268"/>
      <c r="B169" s="269" t="s">
        <v>160</v>
      </c>
      <c r="C169" s="270">
        <f t="shared" ref="C169:AG169" si="72">C154+C142+C130+C122+C120+C118+C116+C107+C105+C102+C99+C97+C94+C72+C69+C66+C26+C22+C17+C13+C9</f>
        <v>1351.29</v>
      </c>
      <c r="D169" s="270">
        <f t="shared" si="72"/>
        <v>16.910000000000004</v>
      </c>
      <c r="E169" s="270">
        <f t="shared" si="72"/>
        <v>155.29999999999998</v>
      </c>
      <c r="F169" s="270">
        <f t="shared" si="72"/>
        <v>92.45</v>
      </c>
      <c r="G169" s="270">
        <f t="shared" si="72"/>
        <v>5</v>
      </c>
      <c r="H169" s="270">
        <f t="shared" si="72"/>
        <v>783.96</v>
      </c>
      <c r="I169" s="270">
        <f t="shared" si="72"/>
        <v>1.2</v>
      </c>
      <c r="J169" s="270">
        <f t="shared" si="72"/>
        <v>0.45</v>
      </c>
      <c r="K169" s="270">
        <f t="shared" si="72"/>
        <v>0</v>
      </c>
      <c r="L169" s="270">
        <f t="shared" si="72"/>
        <v>1.46</v>
      </c>
      <c r="M169" s="270">
        <f t="shared" si="72"/>
        <v>0</v>
      </c>
      <c r="N169" s="270">
        <f t="shared" si="72"/>
        <v>0</v>
      </c>
      <c r="O169" s="270">
        <f t="shared" si="72"/>
        <v>0</v>
      </c>
      <c r="P169" s="270">
        <f t="shared" si="72"/>
        <v>0</v>
      </c>
      <c r="Q169" s="270">
        <f t="shared" si="72"/>
        <v>0</v>
      </c>
      <c r="R169" s="270">
        <f t="shared" si="72"/>
        <v>0.23</v>
      </c>
      <c r="S169" s="270">
        <f t="shared" si="72"/>
        <v>0.83000000000000007</v>
      </c>
      <c r="T169" s="270">
        <f t="shared" si="72"/>
        <v>7.0000000000000007E-2</v>
      </c>
      <c r="U169" s="270">
        <f t="shared" si="72"/>
        <v>0</v>
      </c>
      <c r="V169" s="270">
        <f t="shared" si="72"/>
        <v>0</v>
      </c>
      <c r="W169" s="270">
        <f t="shared" si="72"/>
        <v>0.32999999999999996</v>
      </c>
      <c r="X169" s="270">
        <f t="shared" si="72"/>
        <v>0.59000000000000008</v>
      </c>
      <c r="Y169" s="270">
        <f t="shared" si="72"/>
        <v>0</v>
      </c>
      <c r="Z169" s="270">
        <f t="shared" si="72"/>
        <v>0.12</v>
      </c>
      <c r="AA169" s="270">
        <f t="shared" si="72"/>
        <v>0</v>
      </c>
      <c r="AB169" s="270">
        <f t="shared" si="72"/>
        <v>0.16</v>
      </c>
      <c r="AC169" s="270">
        <f t="shared" si="72"/>
        <v>0.33999999999999997</v>
      </c>
      <c r="AD169" s="270">
        <f t="shared" si="72"/>
        <v>0</v>
      </c>
      <c r="AE169" s="270">
        <f t="shared" si="72"/>
        <v>13.7</v>
      </c>
      <c r="AF169" s="270">
        <f t="shared" si="72"/>
        <v>2</v>
      </c>
      <c r="AG169" s="270">
        <f t="shared" si="72"/>
        <v>277.65000000000003</v>
      </c>
      <c r="AH169" s="270"/>
      <c r="AI169" s="271"/>
      <c r="AJ169" s="150"/>
      <c r="AK169" s="150"/>
      <c r="AL169" s="28"/>
    </row>
    <row r="171" spans="1:38">
      <c r="C171" s="36"/>
    </row>
    <row r="172" spans="1:38">
      <c r="E172" s="35"/>
      <c r="F172" s="36"/>
    </row>
  </sheetData>
  <autoFilter ref="A6:AO169"/>
  <mergeCells count="39">
    <mergeCell ref="A2:AI3"/>
    <mergeCell ref="A1:B1"/>
    <mergeCell ref="AH4:AH6"/>
    <mergeCell ref="AJ4:AJ6"/>
    <mergeCell ref="S5:S6"/>
    <mergeCell ref="T5:T6"/>
    <mergeCell ref="U5:U6"/>
    <mergeCell ref="V5:V6"/>
    <mergeCell ref="AI4:AI6"/>
    <mergeCell ref="D4:AG4"/>
    <mergeCell ref="A4:A6"/>
    <mergeCell ref="B4:B6"/>
    <mergeCell ref="C4:C6"/>
    <mergeCell ref="K5:K6"/>
    <mergeCell ref="AD5:AD6"/>
    <mergeCell ref="AE5:AE6"/>
    <mergeCell ref="AF5:AF6"/>
    <mergeCell ref="AG5:AG6"/>
    <mergeCell ref="W5:W6"/>
    <mergeCell ref="X5:X6"/>
    <mergeCell ref="Y5:Y6"/>
    <mergeCell ref="Z5:Z6"/>
    <mergeCell ref="AA5:AA6"/>
    <mergeCell ref="AC5:AC6"/>
    <mergeCell ref="I5:I6"/>
    <mergeCell ref="D5:D6"/>
    <mergeCell ref="E5:E6"/>
    <mergeCell ref="F5:F6"/>
    <mergeCell ref="G5:G6"/>
    <mergeCell ref="H5:H6"/>
    <mergeCell ref="P5:P6"/>
    <mergeCell ref="Q5:Q6"/>
    <mergeCell ref="R5:R6"/>
    <mergeCell ref="AB5:AB6"/>
    <mergeCell ref="J5:J6"/>
    <mergeCell ref="L5:L6"/>
    <mergeCell ref="M5:M6"/>
    <mergeCell ref="N5:N6"/>
    <mergeCell ref="O5:O6"/>
  </mergeCells>
  <printOptions horizontalCentered="1"/>
  <pageMargins left="0.24" right="0" top="0.45" bottom="0.45" header="0.3" footer="0.3"/>
  <pageSetup paperSize="9" scale="5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>
    <tabColor rgb="FFFF0000"/>
  </sheetPr>
  <dimension ref="A1:J101"/>
  <sheetViews>
    <sheetView showZeros="0" topLeftCell="A19" zoomScale="85" zoomScaleNormal="85" workbookViewId="0">
      <selection activeCell="B7" sqref="B7"/>
    </sheetView>
  </sheetViews>
  <sheetFormatPr defaultColWidth="9.140625" defaultRowHeight="15"/>
  <cols>
    <col min="1" max="1" width="8.28515625" style="7" customWidth="1"/>
    <col min="2" max="2" width="62.5703125" style="2" customWidth="1"/>
    <col min="3" max="3" width="11.85546875" style="6" customWidth="1"/>
    <col min="4" max="4" width="31.85546875" style="8" customWidth="1"/>
    <col min="5" max="5" width="0" style="2" hidden="1" customWidth="1"/>
    <col min="6" max="9" width="9.140625" style="2"/>
    <col min="10" max="10" width="12.28515625" style="2" bestFit="1" customWidth="1"/>
    <col min="11" max="16384" width="9.140625" style="2"/>
  </cols>
  <sheetData>
    <row r="1" spans="1:6" ht="18.75" customHeight="1">
      <c r="A1" s="281" t="s">
        <v>186</v>
      </c>
      <c r="B1" s="281"/>
      <c r="C1" s="25"/>
      <c r="D1" s="29"/>
      <c r="E1" s="27"/>
      <c r="F1" s="27"/>
    </row>
    <row r="2" spans="1:6">
      <c r="A2" s="279" t="s">
        <v>187</v>
      </c>
      <c r="B2" s="279"/>
      <c r="C2" s="279"/>
      <c r="D2" s="279"/>
      <c r="E2" s="27"/>
      <c r="F2" s="27"/>
    </row>
    <row r="3" spans="1:6">
      <c r="A3" s="280"/>
      <c r="B3" s="280"/>
      <c r="C3" s="280"/>
      <c r="D3" s="280"/>
      <c r="E3" s="27"/>
      <c r="F3" s="27"/>
    </row>
    <row r="4" spans="1:6" s="5" customFormat="1" ht="22.5" customHeight="1">
      <c r="A4" s="54" t="s">
        <v>266</v>
      </c>
      <c r="B4" s="52" t="s">
        <v>0</v>
      </c>
      <c r="C4" s="53" t="s">
        <v>2</v>
      </c>
      <c r="D4" s="52" t="s">
        <v>267</v>
      </c>
      <c r="E4" s="46" t="s">
        <v>1</v>
      </c>
      <c r="F4" s="20"/>
    </row>
    <row r="5" spans="1:6" s="31" customFormat="1" ht="18.75">
      <c r="A5" s="55">
        <v>1</v>
      </c>
      <c r="B5" s="56" t="s">
        <v>29</v>
      </c>
      <c r="C5" s="77">
        <v>0.6</v>
      </c>
      <c r="D5" s="58" t="s">
        <v>215</v>
      </c>
      <c r="E5" s="13" t="s">
        <v>5</v>
      </c>
      <c r="F5" s="20"/>
    </row>
    <row r="6" spans="1:6" s="31" customFormat="1" ht="27.75" customHeight="1">
      <c r="A6" s="55">
        <v>2</v>
      </c>
      <c r="B6" s="59" t="s">
        <v>33</v>
      </c>
      <c r="C6" s="77">
        <v>7.25</v>
      </c>
      <c r="D6" s="60" t="s">
        <v>34</v>
      </c>
      <c r="E6" s="10" t="s">
        <v>4</v>
      </c>
      <c r="F6" s="20"/>
    </row>
    <row r="7" spans="1:6" s="51" customFormat="1" ht="35.25" customHeight="1">
      <c r="A7" s="55">
        <v>3</v>
      </c>
      <c r="B7" s="61" t="s">
        <v>245</v>
      </c>
      <c r="C7" s="78">
        <v>3.1999999999999997</v>
      </c>
      <c r="D7" s="62" t="s">
        <v>58</v>
      </c>
      <c r="E7" s="49"/>
      <c r="F7" s="50"/>
    </row>
    <row r="8" spans="1:6" s="15" customFormat="1" ht="56.25">
      <c r="A8" s="55">
        <v>4</v>
      </c>
      <c r="B8" s="56" t="s">
        <v>193</v>
      </c>
      <c r="C8" s="77">
        <v>189</v>
      </c>
      <c r="D8" s="63" t="s">
        <v>194</v>
      </c>
      <c r="E8" s="10"/>
      <c r="F8" s="20"/>
    </row>
    <row r="9" spans="1:6" s="31" customFormat="1" ht="37.5">
      <c r="A9" s="55">
        <v>5</v>
      </c>
      <c r="B9" s="64" t="s">
        <v>220</v>
      </c>
      <c r="C9" s="77">
        <v>3</v>
      </c>
      <c r="D9" s="65" t="s">
        <v>236</v>
      </c>
      <c r="E9" s="13"/>
      <c r="F9" s="20"/>
    </row>
    <row r="10" spans="1:6" s="31" customFormat="1" ht="18.75">
      <c r="A10" s="55">
        <v>6</v>
      </c>
      <c r="B10" s="64" t="s">
        <v>221</v>
      </c>
      <c r="C10" s="77">
        <v>5</v>
      </c>
      <c r="D10" s="58" t="s">
        <v>58</v>
      </c>
      <c r="E10" s="13"/>
      <c r="F10" s="20"/>
    </row>
    <row r="11" spans="1:6" s="31" customFormat="1" ht="37.5">
      <c r="A11" s="55">
        <v>7</v>
      </c>
      <c r="B11" s="64" t="s">
        <v>222</v>
      </c>
      <c r="C11" s="77">
        <v>4</v>
      </c>
      <c r="D11" s="65" t="s">
        <v>237</v>
      </c>
      <c r="E11" s="13"/>
      <c r="F11" s="20"/>
    </row>
    <row r="12" spans="1:6" s="31" customFormat="1" ht="18.75">
      <c r="A12" s="55">
        <v>8</v>
      </c>
      <c r="B12" s="64" t="s">
        <v>244</v>
      </c>
      <c r="C12" s="77">
        <v>10</v>
      </c>
      <c r="D12" s="65" t="s">
        <v>36</v>
      </c>
      <c r="E12" s="13"/>
      <c r="F12" s="20"/>
    </row>
    <row r="13" spans="1:6" s="31" customFormat="1" ht="18.75">
      <c r="A13" s="55">
        <v>9</v>
      </c>
      <c r="B13" s="64" t="s">
        <v>225</v>
      </c>
      <c r="C13" s="77">
        <v>60</v>
      </c>
      <c r="D13" s="58" t="s">
        <v>43</v>
      </c>
      <c r="E13" s="13"/>
      <c r="F13" s="20"/>
    </row>
    <row r="14" spans="1:6" s="31" customFormat="1" ht="18.75">
      <c r="A14" s="55">
        <v>10</v>
      </c>
      <c r="B14" s="64" t="s">
        <v>226</v>
      </c>
      <c r="C14" s="77">
        <v>16.75</v>
      </c>
      <c r="D14" s="58" t="s">
        <v>234</v>
      </c>
      <c r="E14" s="13"/>
      <c r="F14" s="20"/>
    </row>
    <row r="15" spans="1:6" s="31" customFormat="1" ht="18.75">
      <c r="A15" s="55">
        <v>11</v>
      </c>
      <c r="B15" s="64" t="s">
        <v>227</v>
      </c>
      <c r="C15" s="77">
        <v>62.99</v>
      </c>
      <c r="D15" s="58" t="s">
        <v>32</v>
      </c>
      <c r="E15" s="13"/>
      <c r="F15" s="20"/>
    </row>
    <row r="16" spans="1:6" s="31" customFormat="1" ht="37.5">
      <c r="A16" s="55">
        <v>12</v>
      </c>
      <c r="B16" s="66" t="s">
        <v>249</v>
      </c>
      <c r="C16" s="77">
        <v>50</v>
      </c>
      <c r="D16" s="58" t="s">
        <v>42</v>
      </c>
      <c r="E16" s="13"/>
      <c r="F16" s="20"/>
    </row>
    <row r="17" spans="1:6" s="51" customFormat="1" ht="18.75">
      <c r="A17" s="55">
        <v>13</v>
      </c>
      <c r="B17" s="66" t="s">
        <v>59</v>
      </c>
      <c r="C17" s="77">
        <v>19.23</v>
      </c>
      <c r="D17" s="63" t="s">
        <v>263</v>
      </c>
      <c r="E17" s="11" t="s">
        <v>8</v>
      </c>
      <c r="F17" s="38"/>
    </row>
    <row r="18" spans="1:6" s="51" customFormat="1" ht="18.75">
      <c r="A18" s="55">
        <v>14</v>
      </c>
      <c r="B18" s="59" t="s">
        <v>214</v>
      </c>
      <c r="C18" s="77">
        <v>1.9000000000000001</v>
      </c>
      <c r="D18" s="63" t="s">
        <v>263</v>
      </c>
      <c r="E18" s="10" t="s">
        <v>8</v>
      </c>
      <c r="F18" s="38"/>
    </row>
    <row r="19" spans="1:6" s="31" customFormat="1" ht="18.75">
      <c r="A19" s="55">
        <v>15</v>
      </c>
      <c r="B19" s="59" t="s">
        <v>99</v>
      </c>
      <c r="C19" s="77">
        <v>6</v>
      </c>
      <c r="D19" s="60" t="s">
        <v>38</v>
      </c>
      <c r="E19" s="10" t="s">
        <v>8</v>
      </c>
      <c r="F19" s="20"/>
    </row>
    <row r="20" spans="1:6" s="31" customFormat="1" ht="18.75">
      <c r="A20" s="55">
        <v>16</v>
      </c>
      <c r="B20" s="66" t="s">
        <v>57</v>
      </c>
      <c r="C20" s="77">
        <v>7</v>
      </c>
      <c r="D20" s="60" t="s">
        <v>209</v>
      </c>
      <c r="E20" s="10" t="s">
        <v>8</v>
      </c>
      <c r="F20" s="20"/>
    </row>
    <row r="21" spans="1:6" s="31" customFormat="1" ht="18.75">
      <c r="A21" s="55">
        <v>17</v>
      </c>
      <c r="B21" s="56" t="s">
        <v>62</v>
      </c>
      <c r="C21" s="77">
        <v>1.34</v>
      </c>
      <c r="D21" s="58" t="s">
        <v>215</v>
      </c>
      <c r="E21" s="13" t="s">
        <v>8</v>
      </c>
      <c r="F21" s="20"/>
    </row>
    <row r="22" spans="1:6" s="31" customFormat="1" ht="37.5">
      <c r="A22" s="55">
        <v>18</v>
      </c>
      <c r="B22" s="59" t="s">
        <v>54</v>
      </c>
      <c r="C22" s="77">
        <v>33</v>
      </c>
      <c r="D22" s="60" t="s">
        <v>34</v>
      </c>
      <c r="E22" s="10" t="s">
        <v>8</v>
      </c>
      <c r="F22" s="20"/>
    </row>
    <row r="23" spans="1:6" s="31" customFormat="1" ht="18.75" customHeight="1">
      <c r="A23" s="55">
        <v>19</v>
      </c>
      <c r="B23" s="64" t="s">
        <v>52</v>
      </c>
      <c r="C23" s="77">
        <v>0.5</v>
      </c>
      <c r="D23" s="60" t="s">
        <v>56</v>
      </c>
      <c r="E23" s="11" t="s">
        <v>8</v>
      </c>
      <c r="F23" s="20"/>
    </row>
    <row r="24" spans="1:6" s="31" customFormat="1" ht="18.75" customHeight="1">
      <c r="A24" s="55">
        <v>20</v>
      </c>
      <c r="B24" s="59" t="s">
        <v>50</v>
      </c>
      <c r="C24" s="77">
        <v>0.14000000000000001</v>
      </c>
      <c r="D24" s="60" t="s">
        <v>38</v>
      </c>
      <c r="E24" s="10" t="s">
        <v>8</v>
      </c>
      <c r="F24" s="20"/>
    </row>
    <row r="25" spans="1:6" s="15" customFormat="1" ht="18.75" customHeight="1">
      <c r="A25" s="55">
        <v>21</v>
      </c>
      <c r="B25" s="59" t="s">
        <v>51</v>
      </c>
      <c r="C25" s="77">
        <v>1.5</v>
      </c>
      <c r="D25" s="67" t="s">
        <v>41</v>
      </c>
      <c r="E25" s="10" t="s">
        <v>8</v>
      </c>
      <c r="F25" s="20"/>
    </row>
    <row r="26" spans="1:6" s="15" customFormat="1" ht="18.75" customHeight="1">
      <c r="A26" s="55">
        <v>22</v>
      </c>
      <c r="B26" s="66" t="s">
        <v>196</v>
      </c>
      <c r="C26" s="77">
        <v>5.7</v>
      </c>
      <c r="D26" s="65" t="s">
        <v>197</v>
      </c>
      <c r="E26" s="10"/>
      <c r="F26" s="20"/>
    </row>
    <row r="27" spans="1:6" s="15" customFormat="1" ht="18.75" customHeight="1">
      <c r="A27" s="55">
        <v>23</v>
      </c>
      <c r="B27" s="59" t="s">
        <v>199</v>
      </c>
      <c r="C27" s="77">
        <v>17.5</v>
      </c>
      <c r="D27" s="65" t="s">
        <v>197</v>
      </c>
      <c r="E27" s="10"/>
      <c r="F27" s="20"/>
    </row>
    <row r="28" spans="1:6" s="15" customFormat="1" ht="18.75" customHeight="1">
      <c r="A28" s="55">
        <v>24</v>
      </c>
      <c r="B28" s="59" t="s">
        <v>250</v>
      </c>
      <c r="C28" s="77">
        <v>2</v>
      </c>
      <c r="D28" s="65" t="s">
        <v>243</v>
      </c>
      <c r="E28" s="10"/>
      <c r="F28" s="20"/>
    </row>
    <row r="29" spans="1:6" s="51" customFormat="1" ht="18.75">
      <c r="A29" s="55">
        <v>25</v>
      </c>
      <c r="B29" s="59" t="s">
        <v>218</v>
      </c>
      <c r="C29" s="77">
        <v>3.1999999999999997</v>
      </c>
      <c r="D29" s="63" t="s">
        <v>263</v>
      </c>
      <c r="E29" s="11" t="s">
        <v>8</v>
      </c>
      <c r="F29" s="38"/>
    </row>
    <row r="30" spans="1:6" s="31" customFormat="1" ht="18.75">
      <c r="A30" s="55">
        <v>26</v>
      </c>
      <c r="B30" s="59" t="s">
        <v>67</v>
      </c>
      <c r="C30" s="77">
        <v>0.60000000000000009</v>
      </c>
      <c r="D30" s="65" t="s">
        <v>40</v>
      </c>
      <c r="E30" s="10" t="s">
        <v>9</v>
      </c>
      <c r="F30" s="20"/>
    </row>
    <row r="31" spans="1:6" s="31" customFormat="1" ht="18.75">
      <c r="A31" s="55">
        <v>27</v>
      </c>
      <c r="B31" s="59" t="s">
        <v>68</v>
      </c>
      <c r="C31" s="77">
        <v>0.5</v>
      </c>
      <c r="D31" s="60" t="s">
        <v>55</v>
      </c>
      <c r="E31" s="12" t="s">
        <v>9</v>
      </c>
      <c r="F31" s="20"/>
    </row>
    <row r="32" spans="1:6" s="31" customFormat="1" ht="18.75">
      <c r="A32" s="55">
        <v>28</v>
      </c>
      <c r="B32" s="59" t="s">
        <v>69</v>
      </c>
      <c r="C32" s="77">
        <v>0.05</v>
      </c>
      <c r="D32" s="60" t="s">
        <v>55</v>
      </c>
      <c r="E32" s="12" t="s">
        <v>9</v>
      </c>
      <c r="F32" s="20"/>
    </row>
    <row r="33" spans="1:6" s="31" customFormat="1" ht="18.75">
      <c r="A33" s="55">
        <v>29</v>
      </c>
      <c r="B33" s="64" t="s">
        <v>70</v>
      </c>
      <c r="C33" s="77">
        <v>0.1</v>
      </c>
      <c r="D33" s="60" t="s">
        <v>47</v>
      </c>
      <c r="E33" s="10" t="s">
        <v>9</v>
      </c>
      <c r="F33" s="20"/>
    </row>
    <row r="34" spans="1:6" s="31" customFormat="1" ht="18.75">
      <c r="A34" s="55">
        <v>30</v>
      </c>
      <c r="B34" s="64" t="s">
        <v>124</v>
      </c>
      <c r="C34" s="77">
        <v>0.2</v>
      </c>
      <c r="D34" s="60" t="s">
        <v>55</v>
      </c>
      <c r="E34" s="12" t="s">
        <v>9</v>
      </c>
      <c r="F34" s="20"/>
    </row>
    <row r="35" spans="1:6" s="31" customFormat="1" ht="18.75">
      <c r="A35" s="55">
        <v>31</v>
      </c>
      <c r="B35" s="59" t="s">
        <v>122</v>
      </c>
      <c r="C35" s="77">
        <v>0.2</v>
      </c>
      <c r="D35" s="60" t="s">
        <v>44</v>
      </c>
      <c r="E35" s="10" t="s">
        <v>9</v>
      </c>
      <c r="F35" s="20"/>
    </row>
    <row r="36" spans="1:6" s="31" customFormat="1" ht="18.75">
      <c r="A36" s="55">
        <v>32</v>
      </c>
      <c r="B36" s="68" t="s">
        <v>123</v>
      </c>
      <c r="C36" s="77">
        <v>0.2</v>
      </c>
      <c r="D36" s="60" t="s">
        <v>44</v>
      </c>
      <c r="E36" s="13" t="s">
        <v>9</v>
      </c>
      <c r="F36" s="20"/>
    </row>
    <row r="37" spans="1:6" s="31" customFormat="1" ht="18.75">
      <c r="A37" s="55">
        <v>33</v>
      </c>
      <c r="B37" s="68" t="s">
        <v>71</v>
      </c>
      <c r="C37" s="77">
        <v>1.2</v>
      </c>
      <c r="D37" s="58" t="s">
        <v>61</v>
      </c>
      <c r="E37" s="13" t="s">
        <v>9</v>
      </c>
      <c r="F37" s="20"/>
    </row>
    <row r="38" spans="1:6" s="80" customFormat="1" ht="18.75">
      <c r="A38" s="55">
        <v>34</v>
      </c>
      <c r="B38" s="64" t="s">
        <v>72</v>
      </c>
      <c r="C38" s="77">
        <v>1</v>
      </c>
      <c r="D38" s="69" t="s">
        <v>61</v>
      </c>
      <c r="E38" s="14" t="s">
        <v>9</v>
      </c>
      <c r="F38" s="18"/>
    </row>
    <row r="39" spans="1:6" s="19" customFormat="1" ht="56.25">
      <c r="A39" s="55">
        <v>35</v>
      </c>
      <c r="B39" s="66" t="s">
        <v>211</v>
      </c>
      <c r="C39" s="77">
        <v>17.399999999999999</v>
      </c>
      <c r="D39" s="63" t="s">
        <v>212</v>
      </c>
      <c r="E39" s="14"/>
      <c r="F39" s="18"/>
    </row>
    <row r="40" spans="1:6" s="19" customFormat="1" ht="37.5">
      <c r="A40" s="55">
        <v>36</v>
      </c>
      <c r="B40" s="66" t="s">
        <v>228</v>
      </c>
      <c r="C40" s="77">
        <v>1</v>
      </c>
      <c r="D40" s="63" t="s">
        <v>265</v>
      </c>
      <c r="E40" s="14"/>
      <c r="F40" s="18"/>
    </row>
    <row r="41" spans="1:6" s="19" customFormat="1" ht="18.75">
      <c r="A41" s="55">
        <v>37</v>
      </c>
      <c r="B41" s="68" t="s">
        <v>229</v>
      </c>
      <c r="C41" s="77">
        <v>2.5</v>
      </c>
      <c r="D41" s="63" t="s">
        <v>38</v>
      </c>
      <c r="E41" s="14"/>
      <c r="F41" s="18"/>
    </row>
    <row r="42" spans="1:6" s="19" customFormat="1" ht="18.75">
      <c r="A42" s="55">
        <v>38</v>
      </c>
      <c r="B42" s="68" t="s">
        <v>201</v>
      </c>
      <c r="C42" s="77">
        <v>0.32</v>
      </c>
      <c r="D42" s="63" t="s">
        <v>41</v>
      </c>
      <c r="E42" s="14"/>
      <c r="F42" s="18"/>
    </row>
    <row r="43" spans="1:6" s="31" customFormat="1" ht="18.75">
      <c r="A43" s="55">
        <v>39</v>
      </c>
      <c r="B43" s="64" t="s">
        <v>78</v>
      </c>
      <c r="C43" s="79">
        <v>0.4</v>
      </c>
      <c r="D43" s="60" t="s">
        <v>47</v>
      </c>
      <c r="E43" s="10" t="s">
        <v>13</v>
      </c>
      <c r="F43" s="20"/>
    </row>
    <row r="44" spans="1:6" s="31" customFormat="1" ht="18.75">
      <c r="A44" s="55">
        <v>40</v>
      </c>
      <c r="B44" s="64" t="s">
        <v>79</v>
      </c>
      <c r="C44" s="79">
        <v>0.89999999999999991</v>
      </c>
      <c r="D44" s="58" t="s">
        <v>36</v>
      </c>
      <c r="E44" s="11" t="s">
        <v>13</v>
      </c>
      <c r="F44" s="20"/>
    </row>
    <row r="45" spans="1:6" s="31" customFormat="1" ht="18.75">
      <c r="A45" s="55">
        <v>41</v>
      </c>
      <c r="B45" s="64" t="s">
        <v>251</v>
      </c>
      <c r="C45" s="77">
        <v>1</v>
      </c>
      <c r="D45" s="60" t="s">
        <v>47</v>
      </c>
      <c r="E45" s="10" t="s">
        <v>14</v>
      </c>
      <c r="F45" s="20"/>
    </row>
    <row r="46" spans="1:6" s="31" customFormat="1" ht="18.75">
      <c r="A46" s="55">
        <v>42</v>
      </c>
      <c r="B46" s="59" t="s">
        <v>45</v>
      </c>
      <c r="C46" s="77">
        <v>0.45</v>
      </c>
      <c r="D46" s="70" t="s">
        <v>31</v>
      </c>
      <c r="E46" s="10" t="s">
        <v>14</v>
      </c>
      <c r="F46" s="20"/>
    </row>
    <row r="47" spans="1:6" s="31" customFormat="1" ht="18.75">
      <c r="A47" s="55">
        <v>43</v>
      </c>
      <c r="B47" s="68" t="s">
        <v>48</v>
      </c>
      <c r="C47" s="77">
        <v>0.16</v>
      </c>
      <c r="D47" s="58" t="s">
        <v>32</v>
      </c>
      <c r="E47" s="13" t="s">
        <v>14</v>
      </c>
      <c r="F47" s="20"/>
    </row>
    <row r="48" spans="1:6" s="31" customFormat="1" ht="18.75">
      <c r="A48" s="55">
        <v>44</v>
      </c>
      <c r="B48" s="68" t="s">
        <v>125</v>
      </c>
      <c r="C48" s="77">
        <v>0.2</v>
      </c>
      <c r="D48" s="58" t="s">
        <v>49</v>
      </c>
      <c r="E48" s="13" t="s">
        <v>14</v>
      </c>
      <c r="F48" s="20"/>
    </row>
    <row r="49" spans="1:10" s="31" customFormat="1" ht="18.75">
      <c r="A49" s="55">
        <v>45</v>
      </c>
      <c r="B49" s="71" t="s">
        <v>126</v>
      </c>
      <c r="C49" s="78">
        <v>0.45</v>
      </c>
      <c r="D49" s="72" t="s">
        <v>215</v>
      </c>
      <c r="E49" s="47" t="s">
        <v>14</v>
      </c>
      <c r="F49" s="48"/>
    </row>
    <row r="50" spans="1:10" s="31" customFormat="1" ht="18.75">
      <c r="A50" s="55">
        <v>46</v>
      </c>
      <c r="B50" s="59" t="s">
        <v>46</v>
      </c>
      <c r="C50" s="77">
        <v>0.5</v>
      </c>
      <c r="D50" s="60" t="s">
        <v>34</v>
      </c>
      <c r="E50" s="10" t="s">
        <v>14</v>
      </c>
      <c r="F50" s="20"/>
    </row>
    <row r="51" spans="1:10" s="31" customFormat="1" ht="39" customHeight="1">
      <c r="A51" s="55">
        <v>47</v>
      </c>
      <c r="B51" s="66" t="s">
        <v>76</v>
      </c>
      <c r="C51" s="77">
        <v>0.6</v>
      </c>
      <c r="D51" s="60" t="s">
        <v>35</v>
      </c>
      <c r="E51" s="10" t="s">
        <v>15</v>
      </c>
      <c r="F51" s="20"/>
    </row>
    <row r="52" spans="1:10" s="31" customFormat="1" ht="18.75">
      <c r="A52" s="55">
        <v>48</v>
      </c>
      <c r="B52" s="59" t="s">
        <v>37</v>
      </c>
      <c r="C52" s="77">
        <v>0.4</v>
      </c>
      <c r="D52" s="60" t="s">
        <v>38</v>
      </c>
      <c r="E52" s="10" t="s">
        <v>18</v>
      </c>
      <c r="F52" s="20"/>
    </row>
    <row r="53" spans="1:10" s="31" customFormat="1" ht="18.75">
      <c r="A53" s="55">
        <v>49</v>
      </c>
      <c r="B53" s="59" t="s">
        <v>39</v>
      </c>
      <c r="C53" s="77">
        <v>0.25</v>
      </c>
      <c r="D53" s="65" t="s">
        <v>40</v>
      </c>
      <c r="E53" s="10" t="s">
        <v>18</v>
      </c>
      <c r="F53" s="20"/>
    </row>
    <row r="54" spans="1:10" s="31" customFormat="1" ht="18.75">
      <c r="A54" s="55">
        <v>50</v>
      </c>
      <c r="B54" s="68" t="s">
        <v>210</v>
      </c>
      <c r="C54" s="77">
        <v>0.27</v>
      </c>
      <c r="D54" s="60" t="s">
        <v>44</v>
      </c>
      <c r="E54" s="13" t="s">
        <v>18</v>
      </c>
      <c r="F54" s="20"/>
    </row>
    <row r="55" spans="1:10" s="31" customFormat="1" ht="18.75">
      <c r="A55" s="55">
        <v>51</v>
      </c>
      <c r="B55" s="68" t="s">
        <v>217</v>
      </c>
      <c r="C55" s="77">
        <v>0.13</v>
      </c>
      <c r="D55" s="60" t="s">
        <v>43</v>
      </c>
      <c r="E55" s="13" t="s">
        <v>18</v>
      </c>
      <c r="F55" s="20"/>
    </row>
    <row r="56" spans="1:10" s="15" customFormat="1" ht="18.75">
      <c r="A56" s="55">
        <v>52</v>
      </c>
      <c r="B56" s="59" t="s">
        <v>205</v>
      </c>
      <c r="C56" s="77">
        <v>6.5</v>
      </c>
      <c r="D56" s="60" t="s">
        <v>34</v>
      </c>
      <c r="E56" s="13"/>
      <c r="F56" s="20"/>
    </row>
    <row r="57" spans="1:10" s="15" customFormat="1" ht="18.75">
      <c r="A57" s="55">
        <v>53</v>
      </c>
      <c r="B57" s="59" t="s">
        <v>216</v>
      </c>
      <c r="C57" s="77">
        <v>0.08</v>
      </c>
      <c r="D57" s="60" t="s">
        <v>36</v>
      </c>
      <c r="E57" s="13"/>
      <c r="F57" s="20"/>
    </row>
    <row r="58" spans="1:10" s="81" customFormat="1" ht="18.75">
      <c r="A58" s="55">
        <v>54</v>
      </c>
      <c r="B58" s="73" t="s">
        <v>65</v>
      </c>
      <c r="C58" s="77">
        <v>5</v>
      </c>
      <c r="D58" s="74" t="s">
        <v>36</v>
      </c>
      <c r="E58" s="21" t="s">
        <v>19</v>
      </c>
      <c r="F58" s="22"/>
    </row>
    <row r="59" spans="1:10" s="33" customFormat="1" ht="18.75">
      <c r="A59" s="55">
        <v>55</v>
      </c>
      <c r="B59" s="73" t="s">
        <v>200</v>
      </c>
      <c r="C59" s="77">
        <v>1</v>
      </c>
      <c r="D59" s="74" t="s">
        <v>42</v>
      </c>
      <c r="E59" s="21"/>
      <c r="F59" s="22"/>
    </row>
    <row r="60" spans="1:10" s="81" customFormat="1" ht="18.75">
      <c r="A60" s="55">
        <v>56</v>
      </c>
      <c r="B60" s="73" t="s">
        <v>64</v>
      </c>
      <c r="C60" s="77">
        <v>3.5199999999999996</v>
      </c>
      <c r="D60" s="63" t="s">
        <v>263</v>
      </c>
      <c r="E60" s="21" t="s">
        <v>19</v>
      </c>
      <c r="F60" s="22"/>
    </row>
    <row r="61" spans="1:10" s="37" customFormat="1" ht="18.75">
      <c r="A61" s="55">
        <v>57</v>
      </c>
      <c r="B61" s="73" t="s">
        <v>82</v>
      </c>
      <c r="C61" s="77">
        <v>3.2</v>
      </c>
      <c r="D61" s="60" t="s">
        <v>38</v>
      </c>
      <c r="E61" s="11" t="s">
        <v>20</v>
      </c>
      <c r="F61" s="40">
        <v>0.5</v>
      </c>
      <c r="J61" s="37">
        <v>58.34</v>
      </c>
    </row>
    <row r="62" spans="1:10" s="41" customFormat="1" ht="18.75">
      <c r="A62" s="55">
        <v>58</v>
      </c>
      <c r="B62" s="64" t="s">
        <v>195</v>
      </c>
      <c r="C62" s="77">
        <v>34</v>
      </c>
      <c r="D62" s="60" t="s">
        <v>38</v>
      </c>
      <c r="E62" s="11"/>
      <c r="F62" s="40"/>
      <c r="J62" s="42">
        <v>1.21</v>
      </c>
    </row>
    <row r="63" spans="1:10" s="37" customFormat="1" ht="18.75">
      <c r="A63" s="55">
        <v>59</v>
      </c>
      <c r="B63" s="73" t="s">
        <v>82</v>
      </c>
      <c r="C63" s="77">
        <v>1.4000000000000001</v>
      </c>
      <c r="D63" s="60" t="s">
        <v>40</v>
      </c>
      <c r="E63" s="11" t="s">
        <v>20</v>
      </c>
      <c r="F63" s="40">
        <v>0.59999999999999987</v>
      </c>
      <c r="J63" s="37">
        <f>J61-J62</f>
        <v>57.13</v>
      </c>
    </row>
    <row r="64" spans="1:10" s="37" customFormat="1" ht="18.75">
      <c r="A64" s="55">
        <v>60</v>
      </c>
      <c r="B64" s="73" t="s">
        <v>82</v>
      </c>
      <c r="C64" s="77">
        <v>4.5</v>
      </c>
      <c r="D64" s="60" t="s">
        <v>41</v>
      </c>
      <c r="E64" s="11" t="s">
        <v>20</v>
      </c>
      <c r="F64" s="40">
        <v>0</v>
      </c>
      <c r="J64" s="37">
        <v>34</v>
      </c>
    </row>
    <row r="65" spans="1:10" s="37" customFormat="1" ht="18.75">
      <c r="A65" s="55">
        <v>61</v>
      </c>
      <c r="B65" s="73" t="s">
        <v>82</v>
      </c>
      <c r="C65" s="77">
        <v>1</v>
      </c>
      <c r="D65" s="60" t="s">
        <v>42</v>
      </c>
      <c r="E65" s="11" t="s">
        <v>20</v>
      </c>
      <c r="F65" s="40">
        <v>0</v>
      </c>
      <c r="J65" s="37">
        <f>J63-J64</f>
        <v>23.130000000000003</v>
      </c>
    </row>
    <row r="66" spans="1:10" s="37" customFormat="1" ht="18.75">
      <c r="A66" s="55">
        <v>62</v>
      </c>
      <c r="B66" s="73" t="s">
        <v>82</v>
      </c>
      <c r="C66" s="77">
        <v>1.7000000000000002</v>
      </c>
      <c r="D66" s="60" t="s">
        <v>34</v>
      </c>
      <c r="E66" s="11" t="s">
        <v>20</v>
      </c>
      <c r="F66" s="40">
        <v>0</v>
      </c>
    </row>
    <row r="67" spans="1:10" s="37" customFormat="1" ht="18.75">
      <c r="A67" s="55">
        <v>63</v>
      </c>
      <c r="B67" s="73" t="s">
        <v>82</v>
      </c>
      <c r="C67" s="77">
        <v>1.5</v>
      </c>
      <c r="D67" s="60" t="s">
        <v>55</v>
      </c>
      <c r="E67" s="11" t="s">
        <v>20</v>
      </c>
      <c r="F67" s="40"/>
    </row>
    <row r="68" spans="1:10" s="37" customFormat="1" ht="18.75">
      <c r="A68" s="55">
        <v>64</v>
      </c>
      <c r="B68" s="73" t="s">
        <v>83</v>
      </c>
      <c r="C68" s="77">
        <v>1.76</v>
      </c>
      <c r="D68" s="60" t="s">
        <v>56</v>
      </c>
      <c r="E68" s="11" t="s">
        <v>20</v>
      </c>
      <c r="F68" s="40"/>
    </row>
    <row r="69" spans="1:10" s="37" customFormat="1" ht="18.75">
      <c r="A69" s="55">
        <v>65</v>
      </c>
      <c r="B69" s="73" t="s">
        <v>83</v>
      </c>
      <c r="C69" s="77">
        <v>1.96</v>
      </c>
      <c r="D69" s="60" t="s">
        <v>43</v>
      </c>
      <c r="E69" s="11" t="s">
        <v>20</v>
      </c>
      <c r="F69" s="40"/>
    </row>
    <row r="70" spans="1:10" s="37" customFormat="1" ht="18.75">
      <c r="A70" s="55">
        <v>66</v>
      </c>
      <c r="B70" s="73" t="s">
        <v>82</v>
      </c>
      <c r="C70" s="77">
        <v>1.5</v>
      </c>
      <c r="D70" s="60" t="s">
        <v>47</v>
      </c>
      <c r="E70" s="11" t="s">
        <v>20</v>
      </c>
      <c r="F70" s="40"/>
    </row>
    <row r="71" spans="1:10" s="37" customFormat="1" ht="18.75">
      <c r="A71" s="55">
        <v>67</v>
      </c>
      <c r="B71" s="73" t="s">
        <v>82</v>
      </c>
      <c r="C71" s="77">
        <v>2.2999999999999998</v>
      </c>
      <c r="D71" s="60" t="s">
        <v>35</v>
      </c>
      <c r="E71" s="11" t="s">
        <v>20</v>
      </c>
      <c r="F71" s="40"/>
    </row>
    <row r="72" spans="1:10" s="37" customFormat="1" ht="18.75">
      <c r="A72" s="55">
        <v>68</v>
      </c>
      <c r="B72" s="73" t="s">
        <v>82</v>
      </c>
      <c r="C72" s="77">
        <v>2.2999999999999998</v>
      </c>
      <c r="D72" s="60" t="s">
        <v>58</v>
      </c>
      <c r="E72" s="11" t="s">
        <v>20</v>
      </c>
      <c r="F72" s="40"/>
    </row>
    <row r="73" spans="1:10" s="37" customFormat="1" ht="18.75">
      <c r="A73" s="55">
        <v>69</v>
      </c>
      <c r="B73" s="73" t="s">
        <v>82</v>
      </c>
      <c r="C73" s="77">
        <v>2.57</v>
      </c>
      <c r="D73" s="60" t="s">
        <v>44</v>
      </c>
      <c r="E73" s="11" t="s">
        <v>20</v>
      </c>
      <c r="F73" s="40"/>
    </row>
    <row r="74" spans="1:10" s="37" customFormat="1" ht="18.75">
      <c r="A74" s="55">
        <v>70</v>
      </c>
      <c r="B74" s="73" t="s">
        <v>82</v>
      </c>
      <c r="C74" s="77">
        <v>1.51</v>
      </c>
      <c r="D74" s="60" t="s">
        <v>60</v>
      </c>
      <c r="E74" s="11" t="s">
        <v>20</v>
      </c>
      <c r="F74" s="40"/>
    </row>
    <row r="75" spans="1:10" s="37" customFormat="1" ht="18.75">
      <c r="A75" s="55">
        <v>71</v>
      </c>
      <c r="B75" s="73" t="s">
        <v>82</v>
      </c>
      <c r="C75" s="77">
        <v>2.23</v>
      </c>
      <c r="D75" s="60" t="s">
        <v>61</v>
      </c>
      <c r="E75" s="11" t="s">
        <v>20</v>
      </c>
      <c r="F75" s="40"/>
    </row>
    <row r="76" spans="1:10" s="34" customFormat="1" ht="18.75">
      <c r="A76" s="55">
        <v>72</v>
      </c>
      <c r="B76" s="73" t="s">
        <v>82</v>
      </c>
      <c r="C76" s="77">
        <v>2.56</v>
      </c>
      <c r="D76" s="60" t="s">
        <v>32</v>
      </c>
      <c r="E76" s="23" t="s">
        <v>20</v>
      </c>
      <c r="F76" s="24"/>
    </row>
    <row r="77" spans="1:10" s="34" customFormat="1" ht="18.75">
      <c r="A77" s="55">
        <v>73</v>
      </c>
      <c r="B77" s="75" t="s">
        <v>83</v>
      </c>
      <c r="C77" s="77">
        <v>0.8</v>
      </c>
      <c r="D77" s="60" t="s">
        <v>49</v>
      </c>
      <c r="E77" s="23" t="s">
        <v>20</v>
      </c>
      <c r="F77" s="24"/>
    </row>
    <row r="78" spans="1:10" s="34" customFormat="1" ht="18.75">
      <c r="A78" s="55">
        <v>74</v>
      </c>
      <c r="B78" s="73" t="s">
        <v>82</v>
      </c>
      <c r="C78" s="77">
        <v>1.21</v>
      </c>
      <c r="D78" s="60" t="s">
        <v>36</v>
      </c>
      <c r="E78" s="23" t="s">
        <v>20</v>
      </c>
      <c r="F78" s="24"/>
    </row>
    <row r="79" spans="1:10" s="34" customFormat="1" ht="18.75">
      <c r="A79" s="55">
        <v>75</v>
      </c>
      <c r="B79" s="75" t="s">
        <v>82</v>
      </c>
      <c r="C79" s="77">
        <v>0.79999999999999993</v>
      </c>
      <c r="D79" s="60" t="s">
        <v>63</v>
      </c>
      <c r="E79" s="23" t="s">
        <v>20</v>
      </c>
      <c r="F79" s="24"/>
    </row>
    <row r="80" spans="1:10" s="31" customFormat="1" ht="21.75" customHeight="1">
      <c r="A80" s="55">
        <v>76</v>
      </c>
      <c r="B80" s="73" t="s">
        <v>81</v>
      </c>
      <c r="C80" s="77">
        <v>8</v>
      </c>
      <c r="D80" s="58" t="s">
        <v>215</v>
      </c>
      <c r="E80" s="11" t="s">
        <v>21</v>
      </c>
      <c r="F80" s="20"/>
    </row>
    <row r="81" spans="1:6" s="31" customFormat="1" ht="18.75">
      <c r="A81" s="55">
        <v>77</v>
      </c>
      <c r="B81" s="73" t="s">
        <v>253</v>
      </c>
      <c r="C81" s="77">
        <v>0.32</v>
      </c>
      <c r="D81" s="58" t="s">
        <v>215</v>
      </c>
      <c r="E81" s="11"/>
      <c r="F81" s="20"/>
    </row>
    <row r="82" spans="1:6" s="31" customFormat="1" ht="18.75">
      <c r="A82" s="55">
        <v>78</v>
      </c>
      <c r="B82" s="59" t="s">
        <v>100</v>
      </c>
      <c r="C82" s="77">
        <v>0.42</v>
      </c>
      <c r="D82" s="67" t="s">
        <v>41</v>
      </c>
      <c r="E82" s="10" t="s">
        <v>22</v>
      </c>
      <c r="F82" s="20"/>
    </row>
    <row r="83" spans="1:6" s="31" customFormat="1" ht="21.75" customHeight="1">
      <c r="A83" s="55">
        <v>79</v>
      </c>
      <c r="B83" s="64" t="s">
        <v>101</v>
      </c>
      <c r="C83" s="77">
        <v>0.3</v>
      </c>
      <c r="D83" s="60" t="s">
        <v>43</v>
      </c>
      <c r="E83" s="10" t="s">
        <v>22</v>
      </c>
      <c r="F83" s="20"/>
    </row>
    <row r="84" spans="1:6" s="31" customFormat="1" ht="18.75">
      <c r="A84" s="55">
        <v>80</v>
      </c>
      <c r="B84" s="68" t="s">
        <v>207</v>
      </c>
      <c r="C84" s="77">
        <v>0.06</v>
      </c>
      <c r="D84" s="60" t="s">
        <v>44</v>
      </c>
      <c r="E84" s="13" t="s">
        <v>22</v>
      </c>
      <c r="F84" s="20"/>
    </row>
    <row r="85" spans="1:6" s="31" customFormat="1" ht="18.75">
      <c r="A85" s="55">
        <v>81</v>
      </c>
      <c r="B85" s="82" t="s">
        <v>115</v>
      </c>
      <c r="C85" s="77">
        <v>0.22</v>
      </c>
      <c r="D85" s="60" t="s">
        <v>263</v>
      </c>
      <c r="E85" s="13"/>
      <c r="F85" s="20"/>
    </row>
    <row r="86" spans="1:6" s="31" customFormat="1" ht="18.75">
      <c r="A86" s="55">
        <v>82</v>
      </c>
      <c r="B86" s="59" t="s">
        <v>73</v>
      </c>
      <c r="C86" s="77">
        <v>0.18</v>
      </c>
      <c r="D86" s="60" t="s">
        <v>42</v>
      </c>
      <c r="E86" s="10" t="s">
        <v>23</v>
      </c>
      <c r="F86" s="20"/>
    </row>
    <row r="87" spans="1:6" s="31" customFormat="1" ht="18.75">
      <c r="A87" s="55">
        <v>83</v>
      </c>
      <c r="B87" s="59" t="s">
        <v>74</v>
      </c>
      <c r="C87" s="77">
        <v>0.5</v>
      </c>
      <c r="D87" s="60" t="s">
        <v>44</v>
      </c>
      <c r="E87" s="10" t="s">
        <v>23</v>
      </c>
      <c r="F87" s="20"/>
    </row>
    <row r="88" spans="1:6" s="31" customFormat="1" ht="19.5" customHeight="1">
      <c r="A88" s="55">
        <v>84</v>
      </c>
      <c r="B88" s="56" t="s">
        <v>75</v>
      </c>
      <c r="C88" s="77">
        <v>0.28000000000000003</v>
      </c>
      <c r="D88" s="58" t="s">
        <v>215</v>
      </c>
      <c r="E88" s="13" t="s">
        <v>23</v>
      </c>
      <c r="F88" s="20"/>
    </row>
    <row r="89" spans="1:6" s="31" customFormat="1" ht="18.75">
      <c r="A89" s="55">
        <v>85</v>
      </c>
      <c r="B89" s="59" t="s">
        <v>87</v>
      </c>
      <c r="C89" s="77">
        <v>0.5</v>
      </c>
      <c r="D89" s="60" t="s">
        <v>38</v>
      </c>
      <c r="E89" s="10" t="s">
        <v>23</v>
      </c>
      <c r="F89" s="20"/>
    </row>
    <row r="90" spans="1:6" s="15" customFormat="1" ht="18.75">
      <c r="A90" s="55">
        <v>86</v>
      </c>
      <c r="B90" s="59" t="s">
        <v>230</v>
      </c>
      <c r="C90" s="77">
        <v>0.1</v>
      </c>
      <c r="D90" s="60" t="s">
        <v>41</v>
      </c>
      <c r="E90" s="10"/>
      <c r="F90" s="20"/>
    </row>
    <row r="91" spans="1:6" s="15" customFormat="1" ht="18.75">
      <c r="A91" s="55">
        <v>87</v>
      </c>
      <c r="B91" s="59" t="s">
        <v>238</v>
      </c>
      <c r="C91" s="77">
        <v>0.04</v>
      </c>
      <c r="D91" s="58" t="s">
        <v>34</v>
      </c>
      <c r="E91" s="10"/>
      <c r="F91" s="20"/>
    </row>
    <row r="92" spans="1:6" s="15" customFormat="1" ht="18.75">
      <c r="A92" s="55">
        <v>88</v>
      </c>
      <c r="B92" s="82" t="s">
        <v>252</v>
      </c>
      <c r="C92" s="77">
        <v>0.4</v>
      </c>
      <c r="D92" s="60" t="s">
        <v>263</v>
      </c>
      <c r="E92" s="10"/>
      <c r="F92" s="20"/>
    </row>
    <row r="93" spans="1:6" s="31" customFormat="1" ht="19.5" customHeight="1">
      <c r="A93" s="55">
        <v>89</v>
      </c>
      <c r="B93" s="68" t="s">
        <v>97</v>
      </c>
      <c r="C93" s="77">
        <v>0.02</v>
      </c>
      <c r="D93" s="58" t="s">
        <v>61</v>
      </c>
      <c r="E93" s="13" t="s">
        <v>24</v>
      </c>
      <c r="F93" s="20"/>
    </row>
    <row r="94" spans="1:6" s="31" customFormat="1" ht="18.75">
      <c r="A94" s="55">
        <v>90</v>
      </c>
      <c r="B94" s="68" t="s">
        <v>98</v>
      </c>
      <c r="C94" s="77">
        <v>0.08</v>
      </c>
      <c r="D94" s="58" t="s">
        <v>61</v>
      </c>
      <c r="E94" s="13" t="s">
        <v>24</v>
      </c>
      <c r="F94" s="20"/>
    </row>
    <row r="95" spans="1:6" s="31" customFormat="1" ht="18.75">
      <c r="A95" s="55">
        <v>91</v>
      </c>
      <c r="B95" s="82" t="s">
        <v>117</v>
      </c>
      <c r="C95" s="77">
        <v>0.67999999999999994</v>
      </c>
      <c r="D95" s="60" t="s">
        <v>263</v>
      </c>
      <c r="E95" s="13"/>
      <c r="F95" s="20"/>
    </row>
    <row r="96" spans="1:6" s="31" customFormat="1" ht="18.75">
      <c r="A96" s="55">
        <v>92</v>
      </c>
      <c r="B96" s="82" t="s">
        <v>264</v>
      </c>
      <c r="C96" s="77">
        <v>5.5</v>
      </c>
      <c r="D96" s="60" t="s">
        <v>263</v>
      </c>
      <c r="E96" s="13"/>
      <c r="F96" s="20"/>
    </row>
    <row r="97" spans="1:6" s="31" customFormat="1" ht="18.75">
      <c r="A97" s="55">
        <v>93</v>
      </c>
      <c r="B97" s="66" t="s">
        <v>66</v>
      </c>
      <c r="C97" s="77">
        <v>0.1</v>
      </c>
      <c r="D97" s="60" t="s">
        <v>43</v>
      </c>
      <c r="E97" s="10" t="s">
        <v>26</v>
      </c>
      <c r="F97" s="20"/>
    </row>
    <row r="98" spans="1:6" s="31" customFormat="1" ht="18.75">
      <c r="A98" s="55">
        <v>94</v>
      </c>
      <c r="B98" s="59" t="s">
        <v>77</v>
      </c>
      <c r="C98" s="77">
        <v>0.1</v>
      </c>
      <c r="D98" s="70" t="s">
        <v>31</v>
      </c>
      <c r="E98" s="10" t="s">
        <v>26</v>
      </c>
      <c r="F98" s="20"/>
    </row>
    <row r="99" spans="1:6" s="15" customFormat="1" ht="18.75">
      <c r="A99" s="55">
        <v>95</v>
      </c>
      <c r="B99" s="59" t="s">
        <v>198</v>
      </c>
      <c r="C99" s="77">
        <v>0.3</v>
      </c>
      <c r="D99" s="70" t="s">
        <v>61</v>
      </c>
      <c r="E99" s="10"/>
      <c r="F99" s="20"/>
    </row>
    <row r="100" spans="1:6" s="15" customFormat="1" ht="19.5" customHeight="1">
      <c r="A100" s="55">
        <v>96</v>
      </c>
      <c r="B100" s="68" t="s">
        <v>202</v>
      </c>
      <c r="C100" s="77">
        <v>0.54</v>
      </c>
      <c r="D100" s="58" t="s">
        <v>36</v>
      </c>
      <c r="E100" s="13" t="s">
        <v>27</v>
      </c>
      <c r="F100" s="20"/>
    </row>
    <row r="101" spans="1:6" s="15" customFormat="1" ht="19.5" customHeight="1">
      <c r="A101" s="55">
        <v>97</v>
      </c>
      <c r="B101" s="76" t="s">
        <v>203</v>
      </c>
      <c r="C101" s="77">
        <v>0.12</v>
      </c>
      <c r="D101" s="58" t="s">
        <v>36</v>
      </c>
      <c r="E101" s="13"/>
      <c r="F101" s="20"/>
    </row>
  </sheetData>
  <mergeCells count="2">
    <mergeCell ref="A1:B1"/>
    <mergeCell ref="A2:D3"/>
  </mergeCells>
  <pageMargins left="0.45" right="0.2" top="0.5" bottom="0" header="0.3" footer="0.3"/>
  <pageSetup paperSize="8" scale="7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>
    <tabColor rgb="FFFF0000"/>
  </sheetPr>
  <dimension ref="A1:F40"/>
  <sheetViews>
    <sheetView showZeros="0" zoomScale="85" zoomScaleNormal="85" workbookViewId="0">
      <selection activeCell="B22" sqref="B22"/>
    </sheetView>
  </sheetViews>
  <sheetFormatPr defaultColWidth="9.140625" defaultRowHeight="15"/>
  <cols>
    <col min="1" max="1" width="8.28515625" style="7" customWidth="1"/>
    <col min="2" max="2" width="62.5703125" style="2" customWidth="1"/>
    <col min="3" max="3" width="9.140625" style="6" customWidth="1"/>
    <col min="4" max="4" width="21.140625" style="8" customWidth="1"/>
    <col min="5" max="5" width="0" style="2" hidden="1" customWidth="1"/>
    <col min="6" max="9" width="9.140625" style="2"/>
    <col min="10" max="10" width="12.28515625" style="2" bestFit="1" customWidth="1"/>
    <col min="11" max="16384" width="9.140625" style="2"/>
  </cols>
  <sheetData>
    <row r="1" spans="1:6" ht="18.75" customHeight="1">
      <c r="A1" s="281" t="s">
        <v>186</v>
      </c>
      <c r="B1" s="281"/>
      <c r="C1" s="25"/>
      <c r="D1" s="29"/>
      <c r="E1" s="27"/>
      <c r="F1" s="27"/>
    </row>
    <row r="2" spans="1:6">
      <c r="A2" s="279" t="s">
        <v>187</v>
      </c>
      <c r="B2" s="279"/>
      <c r="C2" s="279"/>
      <c r="D2" s="279"/>
      <c r="E2" s="27"/>
      <c r="F2" s="27"/>
    </row>
    <row r="3" spans="1:6">
      <c r="A3" s="280"/>
      <c r="B3" s="280"/>
      <c r="C3" s="280"/>
      <c r="D3" s="280"/>
      <c r="E3" s="27"/>
      <c r="F3" s="27"/>
    </row>
    <row r="4" spans="1:6" s="5" customFormat="1" ht="42.75" customHeight="1">
      <c r="A4" s="52" t="s">
        <v>266</v>
      </c>
      <c r="B4" s="52" t="s">
        <v>0</v>
      </c>
      <c r="C4" s="52" t="s">
        <v>2</v>
      </c>
      <c r="D4" s="52" t="s">
        <v>267</v>
      </c>
      <c r="E4" s="46" t="s">
        <v>1</v>
      </c>
      <c r="F4" s="20"/>
    </row>
    <row r="5" spans="1:6" s="4" customFormat="1" ht="18.75">
      <c r="A5" s="83">
        <v>1</v>
      </c>
      <c r="B5" s="82" t="s">
        <v>147</v>
      </c>
      <c r="C5" s="57">
        <v>118.88</v>
      </c>
      <c r="D5" s="60" t="s">
        <v>263</v>
      </c>
      <c r="E5" s="10"/>
      <c r="F5" s="20"/>
    </row>
    <row r="6" spans="1:6" s="4" customFormat="1" ht="27.75" customHeight="1">
      <c r="A6" s="83">
        <v>2</v>
      </c>
      <c r="B6" s="82" t="s">
        <v>256</v>
      </c>
      <c r="C6" s="57">
        <v>263.39</v>
      </c>
      <c r="D6" s="60" t="s">
        <v>263</v>
      </c>
      <c r="E6" s="10"/>
      <c r="F6" s="20"/>
    </row>
    <row r="7" spans="1:6" s="4" customFormat="1" ht="18.75">
      <c r="A7" s="83">
        <v>3</v>
      </c>
      <c r="B7" s="82" t="s">
        <v>30</v>
      </c>
      <c r="C7" s="57">
        <v>27.11</v>
      </c>
      <c r="D7" s="60" t="s">
        <v>263</v>
      </c>
      <c r="E7" s="10"/>
      <c r="F7" s="20"/>
    </row>
    <row r="8" spans="1:6" s="4" customFormat="1" ht="18.75">
      <c r="A8" s="83">
        <v>4</v>
      </c>
      <c r="B8" s="82" t="s">
        <v>255</v>
      </c>
      <c r="C8" s="57">
        <v>232.62</v>
      </c>
      <c r="D8" s="60" t="s">
        <v>263</v>
      </c>
      <c r="E8" s="10"/>
      <c r="F8" s="20"/>
    </row>
    <row r="9" spans="1:6" s="31" customFormat="1" ht="18.75">
      <c r="A9" s="83">
        <v>5</v>
      </c>
      <c r="B9" s="59" t="s">
        <v>257</v>
      </c>
      <c r="C9" s="57">
        <v>6.83</v>
      </c>
      <c r="D9" s="60" t="s">
        <v>263</v>
      </c>
      <c r="E9" s="10"/>
      <c r="F9" s="20"/>
    </row>
    <row r="10" spans="1:6" s="4" customFormat="1" ht="18.75">
      <c r="A10" s="83">
        <v>6</v>
      </c>
      <c r="B10" s="59" t="s">
        <v>80</v>
      </c>
      <c r="C10" s="57">
        <v>0.25</v>
      </c>
      <c r="D10" s="60" t="s">
        <v>42</v>
      </c>
      <c r="E10" s="10" t="s">
        <v>3</v>
      </c>
      <c r="F10" s="20"/>
    </row>
    <row r="11" spans="1:6" s="4" customFormat="1" ht="18.75">
      <c r="A11" s="83">
        <v>7</v>
      </c>
      <c r="B11" s="59" t="s">
        <v>80</v>
      </c>
      <c r="C11" s="57">
        <v>250</v>
      </c>
      <c r="D11" s="70" t="s">
        <v>31</v>
      </c>
      <c r="E11" s="10" t="s">
        <v>3</v>
      </c>
      <c r="F11" s="20"/>
    </row>
    <row r="12" spans="1:6" s="4" customFormat="1" ht="19.5" customHeight="1">
      <c r="A12" s="83">
        <v>8</v>
      </c>
      <c r="B12" s="59" t="s">
        <v>80</v>
      </c>
      <c r="C12" s="57">
        <v>23</v>
      </c>
      <c r="D12" s="60" t="s">
        <v>43</v>
      </c>
      <c r="E12" s="10" t="s">
        <v>3</v>
      </c>
      <c r="F12" s="20"/>
    </row>
    <row r="13" spans="1:6" s="44" customFormat="1" ht="18.75">
      <c r="A13" s="83">
        <v>9</v>
      </c>
      <c r="B13" s="59" t="s">
        <v>80</v>
      </c>
      <c r="C13" s="57">
        <v>60</v>
      </c>
      <c r="D13" s="60" t="s">
        <v>263</v>
      </c>
      <c r="E13" s="45"/>
      <c r="F13" s="43"/>
    </row>
    <row r="14" spans="1:6" s="4" customFormat="1" ht="18.75">
      <c r="A14" s="83">
        <v>10</v>
      </c>
      <c r="B14" s="59" t="s">
        <v>96</v>
      </c>
      <c r="C14" s="57">
        <v>0.63</v>
      </c>
      <c r="D14" s="60" t="s">
        <v>55</v>
      </c>
      <c r="E14" s="12" t="s">
        <v>6</v>
      </c>
      <c r="F14" s="20"/>
    </row>
    <row r="15" spans="1:6" s="15" customFormat="1" ht="18.75">
      <c r="A15" s="83">
        <v>11</v>
      </c>
      <c r="B15" s="59" t="s">
        <v>95</v>
      </c>
      <c r="C15" s="57">
        <v>0.3</v>
      </c>
      <c r="D15" s="60" t="s">
        <v>215</v>
      </c>
      <c r="E15" s="12"/>
      <c r="F15" s="20"/>
    </row>
    <row r="16" spans="1:6" s="15" customFormat="1" ht="18.75">
      <c r="A16" s="83">
        <v>12</v>
      </c>
      <c r="B16" s="59" t="s">
        <v>213</v>
      </c>
      <c r="C16" s="57">
        <v>70</v>
      </c>
      <c r="D16" s="60" t="s">
        <v>38</v>
      </c>
      <c r="E16" s="12"/>
      <c r="F16" s="20"/>
    </row>
    <row r="17" spans="1:6" s="15" customFormat="1" ht="37.5">
      <c r="A17" s="83">
        <v>13</v>
      </c>
      <c r="B17" s="59" t="s">
        <v>246</v>
      </c>
      <c r="C17" s="57">
        <v>0.28000000000000003</v>
      </c>
      <c r="D17" s="60" t="s">
        <v>58</v>
      </c>
      <c r="E17" s="12"/>
      <c r="F17" s="20"/>
    </row>
    <row r="18" spans="1:6" s="15" customFormat="1" ht="18.75">
      <c r="A18" s="83">
        <v>14</v>
      </c>
      <c r="B18" s="59" t="s">
        <v>95</v>
      </c>
      <c r="C18" s="57">
        <v>25.44</v>
      </c>
      <c r="D18" s="63" t="s">
        <v>263</v>
      </c>
      <c r="E18" s="12" t="s">
        <v>6</v>
      </c>
      <c r="F18" s="20"/>
    </row>
    <row r="19" spans="1:6" s="4" customFormat="1" ht="18.75">
      <c r="A19" s="83">
        <v>15</v>
      </c>
      <c r="B19" s="59" t="s">
        <v>85</v>
      </c>
      <c r="C19" s="57">
        <v>0.25</v>
      </c>
      <c r="D19" s="70" t="s">
        <v>31</v>
      </c>
      <c r="E19" s="10" t="s">
        <v>7</v>
      </c>
      <c r="F19" s="20"/>
    </row>
    <row r="20" spans="1:6" s="4" customFormat="1" ht="18.75">
      <c r="A20" s="83">
        <v>16</v>
      </c>
      <c r="B20" s="59" t="s">
        <v>248</v>
      </c>
      <c r="C20" s="57">
        <v>0.48</v>
      </c>
      <c r="D20" s="60" t="s">
        <v>44</v>
      </c>
      <c r="E20" s="13" t="s">
        <v>7</v>
      </c>
      <c r="F20" s="20"/>
    </row>
    <row r="21" spans="1:6" s="4" customFormat="1" ht="18.75">
      <c r="A21" s="83">
        <v>17</v>
      </c>
      <c r="B21" s="64" t="s">
        <v>86</v>
      </c>
      <c r="C21" s="57">
        <v>5</v>
      </c>
      <c r="D21" s="67" t="s">
        <v>36</v>
      </c>
      <c r="E21" s="11" t="s">
        <v>7</v>
      </c>
      <c r="F21" s="20"/>
    </row>
    <row r="22" spans="1:6" s="4" customFormat="1" ht="18.75">
      <c r="A22" s="83">
        <v>18</v>
      </c>
      <c r="B22" s="84" t="s">
        <v>231</v>
      </c>
      <c r="C22" s="57">
        <v>1.5</v>
      </c>
      <c r="D22" s="67" t="s">
        <v>41</v>
      </c>
      <c r="E22" s="12"/>
      <c r="F22" s="20"/>
    </row>
    <row r="23" spans="1:6" s="4" customFormat="1" ht="18.75">
      <c r="A23" s="83">
        <v>19</v>
      </c>
      <c r="B23" s="84" t="s">
        <v>247</v>
      </c>
      <c r="C23" s="57">
        <v>1.68</v>
      </c>
      <c r="D23" s="67" t="s">
        <v>42</v>
      </c>
      <c r="E23" s="12"/>
      <c r="F23" s="20"/>
    </row>
    <row r="24" spans="1:6" s="4" customFormat="1" ht="18.75">
      <c r="A24" s="83">
        <v>20</v>
      </c>
      <c r="B24" s="84" t="s">
        <v>223</v>
      </c>
      <c r="C24" s="57">
        <v>0.5</v>
      </c>
      <c r="D24" s="63" t="s">
        <v>263</v>
      </c>
      <c r="E24" s="12"/>
      <c r="F24" s="20"/>
    </row>
    <row r="25" spans="1:6" s="4" customFormat="1" ht="18.75">
      <c r="A25" s="83">
        <v>21</v>
      </c>
      <c r="B25" s="84" t="s">
        <v>84</v>
      </c>
      <c r="C25" s="57">
        <v>42.48</v>
      </c>
      <c r="D25" s="63" t="s">
        <v>263</v>
      </c>
      <c r="E25" s="12"/>
      <c r="F25" s="20"/>
    </row>
    <row r="26" spans="1:6" s="4" customFormat="1" ht="18.75">
      <c r="A26" s="83">
        <v>22</v>
      </c>
      <c r="B26" s="59" t="s">
        <v>91</v>
      </c>
      <c r="C26" s="57">
        <v>2.8</v>
      </c>
      <c r="D26" s="60" t="s">
        <v>60</v>
      </c>
      <c r="E26" s="13" t="s">
        <v>25</v>
      </c>
      <c r="F26" s="20"/>
    </row>
    <row r="27" spans="1:6" s="4" customFormat="1" ht="37.5">
      <c r="A27" s="83">
        <v>23</v>
      </c>
      <c r="B27" s="66" t="s">
        <v>232</v>
      </c>
      <c r="C27" s="57">
        <v>7.55</v>
      </c>
      <c r="D27" s="60" t="s">
        <v>32</v>
      </c>
      <c r="E27" s="13"/>
      <c r="F27" s="20"/>
    </row>
    <row r="28" spans="1:6" s="4" customFormat="1" ht="18.75">
      <c r="A28" s="83">
        <v>24</v>
      </c>
      <c r="B28" s="66" t="s">
        <v>89</v>
      </c>
      <c r="C28" s="57">
        <v>3</v>
      </c>
      <c r="D28" s="60" t="s">
        <v>56</v>
      </c>
      <c r="E28" s="11" t="s">
        <v>25</v>
      </c>
      <c r="F28" s="20"/>
    </row>
    <row r="29" spans="1:6" s="4" customFormat="1" ht="18.75">
      <c r="A29" s="83">
        <v>25</v>
      </c>
      <c r="B29" s="66" t="s">
        <v>90</v>
      </c>
      <c r="C29" s="57">
        <v>2</v>
      </c>
      <c r="D29" s="60" t="s">
        <v>56</v>
      </c>
      <c r="E29" s="11" t="s">
        <v>25</v>
      </c>
      <c r="F29" s="20"/>
    </row>
    <row r="30" spans="1:6" s="4" customFormat="1" ht="18.75">
      <c r="A30" s="83">
        <v>26</v>
      </c>
      <c r="B30" s="66" t="s">
        <v>92</v>
      </c>
      <c r="C30" s="57">
        <v>4</v>
      </c>
      <c r="D30" s="67" t="s">
        <v>61</v>
      </c>
      <c r="E30" s="11" t="s">
        <v>25</v>
      </c>
      <c r="F30" s="20"/>
    </row>
    <row r="31" spans="1:6" s="4" customFormat="1" ht="18.75">
      <c r="A31" s="83">
        <v>27</v>
      </c>
      <c r="B31" s="66" t="s">
        <v>235</v>
      </c>
      <c r="C31" s="57">
        <v>2</v>
      </c>
      <c r="D31" s="67" t="s">
        <v>32</v>
      </c>
      <c r="E31" s="11"/>
      <c r="F31" s="20"/>
    </row>
    <row r="32" spans="1:6" s="4" customFormat="1" ht="18.75">
      <c r="A32" s="83">
        <v>28</v>
      </c>
      <c r="B32" s="66" t="s">
        <v>233</v>
      </c>
      <c r="C32" s="57">
        <v>20</v>
      </c>
      <c r="D32" s="60" t="s">
        <v>41</v>
      </c>
      <c r="E32" s="11"/>
      <c r="F32" s="20"/>
    </row>
    <row r="33" spans="1:6" s="4" customFormat="1" ht="18.75">
      <c r="A33" s="83">
        <v>29</v>
      </c>
      <c r="B33" s="66" t="s">
        <v>233</v>
      </c>
      <c r="C33" s="57">
        <v>35</v>
      </c>
      <c r="D33" s="60" t="s">
        <v>47</v>
      </c>
      <c r="E33" s="11"/>
      <c r="F33" s="20"/>
    </row>
    <row r="34" spans="1:6" s="4" customFormat="1" ht="18.75">
      <c r="A34" s="83">
        <v>30</v>
      </c>
      <c r="B34" s="66" t="s">
        <v>233</v>
      </c>
      <c r="C34" s="57">
        <v>16</v>
      </c>
      <c r="D34" s="60" t="s">
        <v>56</v>
      </c>
      <c r="E34" s="11"/>
      <c r="F34" s="20"/>
    </row>
    <row r="35" spans="1:6" s="4" customFormat="1" ht="18.75">
      <c r="A35" s="83">
        <v>31</v>
      </c>
      <c r="B35" s="66" t="s">
        <v>233</v>
      </c>
      <c r="C35" s="57">
        <v>17</v>
      </c>
      <c r="D35" s="60" t="s">
        <v>60</v>
      </c>
      <c r="E35" s="11"/>
      <c r="F35" s="20"/>
    </row>
    <row r="36" spans="1:6" s="4" customFormat="1" ht="18.75">
      <c r="A36" s="83">
        <v>32</v>
      </c>
      <c r="B36" s="66" t="s">
        <v>233</v>
      </c>
      <c r="C36" s="57">
        <v>3</v>
      </c>
      <c r="D36" s="60" t="s">
        <v>234</v>
      </c>
      <c r="E36" s="11"/>
      <c r="F36" s="20"/>
    </row>
    <row r="37" spans="1:6" s="4" customFormat="1" ht="18.75">
      <c r="A37" s="83">
        <v>33</v>
      </c>
      <c r="B37" s="66" t="s">
        <v>233</v>
      </c>
      <c r="C37" s="57">
        <v>13</v>
      </c>
      <c r="D37" s="60" t="s">
        <v>55</v>
      </c>
      <c r="E37" s="11"/>
      <c r="F37" s="20"/>
    </row>
    <row r="38" spans="1:6" s="4" customFormat="1" ht="18.75">
      <c r="A38" s="83">
        <v>34</v>
      </c>
      <c r="B38" s="59" t="s">
        <v>88</v>
      </c>
      <c r="C38" s="57">
        <v>9</v>
      </c>
      <c r="D38" s="60" t="s">
        <v>55</v>
      </c>
      <c r="E38" s="12" t="s">
        <v>25</v>
      </c>
      <c r="F38" s="20"/>
    </row>
    <row r="39" spans="1:6" s="4" customFormat="1" ht="18.75">
      <c r="A39" s="83">
        <v>35</v>
      </c>
      <c r="B39" s="66" t="s">
        <v>93</v>
      </c>
      <c r="C39" s="57">
        <v>2.8</v>
      </c>
      <c r="D39" s="67" t="s">
        <v>36</v>
      </c>
      <c r="E39" s="11" t="s">
        <v>25</v>
      </c>
      <c r="F39" s="20"/>
    </row>
    <row r="40" spans="1:6" s="4" customFormat="1" ht="18.75">
      <c r="A40" s="83">
        <v>36</v>
      </c>
      <c r="B40" s="66" t="s">
        <v>94</v>
      </c>
      <c r="C40" s="57">
        <v>5</v>
      </c>
      <c r="D40" s="67" t="s">
        <v>36</v>
      </c>
      <c r="E40" s="11" t="s">
        <v>25</v>
      </c>
      <c r="F40" s="20"/>
    </row>
  </sheetData>
  <mergeCells count="2">
    <mergeCell ref="A1:B1"/>
    <mergeCell ref="A2:D3"/>
  </mergeCells>
  <pageMargins left="0.45" right="0.2" top="0.5" bottom="0" header="0.3" footer="0.3"/>
  <pageSetup paperSize="8" scale="7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2:W74"/>
  <sheetViews>
    <sheetView showZeros="0" zoomScale="85" zoomScaleNormal="85" workbookViewId="0">
      <selection activeCell="C5" sqref="C5:C9"/>
    </sheetView>
  </sheetViews>
  <sheetFormatPr defaultColWidth="8.85546875" defaultRowHeight="15"/>
  <cols>
    <col min="1" max="1" width="50.42578125" style="96" customWidth="1"/>
    <col min="2" max="2" width="7.28515625" style="96" bestFit="1" customWidth="1"/>
    <col min="3" max="3" width="15.7109375" style="96" customWidth="1"/>
    <col min="4" max="4" width="11.7109375" style="96" customWidth="1"/>
    <col min="5" max="5" width="12.85546875" style="96" customWidth="1"/>
    <col min="6" max="6" width="11.7109375" style="96" customWidth="1"/>
    <col min="7" max="7" width="12.42578125" style="96" customWidth="1"/>
    <col min="8" max="8" width="11.85546875" style="96" customWidth="1"/>
    <col min="9" max="9" width="13.140625" style="96" customWidth="1"/>
    <col min="10" max="10" width="11.5703125" style="96" customWidth="1"/>
    <col min="11" max="11" width="12.5703125" style="96" customWidth="1"/>
    <col min="12" max="12" width="11.5703125" style="96" customWidth="1"/>
    <col min="13" max="13" width="12.28515625" style="96" customWidth="1"/>
    <col min="14" max="14" width="11.42578125" style="96" customWidth="1"/>
    <col min="15" max="15" width="9.7109375" style="96" bestFit="1" customWidth="1"/>
    <col min="16" max="16" width="11.28515625" style="96" customWidth="1"/>
    <col min="17" max="17" width="11.7109375" style="96" customWidth="1"/>
    <col min="18" max="18" width="10.5703125" style="96" customWidth="1"/>
    <col min="19" max="20" width="13.28515625" style="96" customWidth="1"/>
    <col min="21" max="21" width="12.140625" style="96" customWidth="1"/>
    <col min="22" max="22" width="10.7109375" style="96" customWidth="1"/>
    <col min="23" max="23" width="12.28515625" style="96" customWidth="1"/>
    <col min="24" max="16384" width="8.85546875" style="96"/>
  </cols>
  <sheetData>
    <row r="2" spans="1:23" ht="16.5">
      <c r="A2" s="291" t="s">
        <v>431</v>
      </c>
      <c r="B2" s="291"/>
      <c r="C2" s="291"/>
      <c r="D2" s="291"/>
      <c r="E2" s="291"/>
      <c r="F2" s="291"/>
      <c r="G2" s="291"/>
      <c r="H2" s="291"/>
      <c r="I2" s="291"/>
      <c r="J2" s="291"/>
      <c r="K2" s="291"/>
      <c r="L2" s="291"/>
      <c r="M2" s="291"/>
      <c r="N2" s="291"/>
      <c r="O2" s="291"/>
      <c r="P2" s="291"/>
      <c r="Q2" s="291"/>
      <c r="R2" s="291"/>
      <c r="S2" s="291"/>
      <c r="T2" s="291"/>
      <c r="U2" s="291"/>
      <c r="V2" s="291"/>
      <c r="W2" s="291"/>
    </row>
    <row r="3" spans="1:23" ht="63" customHeight="1">
      <c r="A3" s="106" t="s">
        <v>432</v>
      </c>
      <c r="B3" s="106" t="s">
        <v>433</v>
      </c>
      <c r="C3" s="106" t="s">
        <v>434</v>
      </c>
      <c r="D3" s="106" t="s">
        <v>215</v>
      </c>
      <c r="E3" s="106" t="s">
        <v>38</v>
      </c>
      <c r="F3" s="106" t="s">
        <v>55</v>
      </c>
      <c r="G3" s="106" t="s">
        <v>40</v>
      </c>
      <c r="H3" s="106" t="s">
        <v>60</v>
      </c>
      <c r="I3" s="106" t="s">
        <v>41</v>
      </c>
      <c r="J3" s="106" t="s">
        <v>32</v>
      </c>
      <c r="K3" s="106" t="s">
        <v>47</v>
      </c>
      <c r="L3" s="106" t="s">
        <v>35</v>
      </c>
      <c r="M3" s="106" t="s">
        <v>42</v>
      </c>
      <c r="N3" s="106" t="s">
        <v>63</v>
      </c>
      <c r="O3" s="106" t="s">
        <v>31</v>
      </c>
      <c r="P3" s="106" t="s">
        <v>61</v>
      </c>
      <c r="Q3" s="106" t="s">
        <v>58</v>
      </c>
      <c r="R3" s="106" t="s">
        <v>44</v>
      </c>
      <c r="S3" s="106" t="s">
        <v>34</v>
      </c>
      <c r="T3" s="106" t="s">
        <v>49</v>
      </c>
      <c r="U3" s="106" t="s">
        <v>56</v>
      </c>
      <c r="V3" s="106" t="s">
        <v>36</v>
      </c>
      <c r="W3" s="106" t="s">
        <v>43</v>
      </c>
    </row>
    <row r="4" spans="1:23" ht="16.5">
      <c r="A4" s="97" t="s">
        <v>435</v>
      </c>
      <c r="B4" s="97"/>
      <c r="C4" s="97">
        <v>112869.39</v>
      </c>
      <c r="D4" s="97">
        <v>1022.2900000000001</v>
      </c>
      <c r="E4" s="97">
        <v>11440.56</v>
      </c>
      <c r="F4" s="97">
        <v>1773.7999999999997</v>
      </c>
      <c r="G4" s="97">
        <v>4329.58</v>
      </c>
      <c r="H4" s="97">
        <v>3696.84</v>
      </c>
      <c r="I4" s="97">
        <v>10287.759999999998</v>
      </c>
      <c r="J4" s="97">
        <v>18271.84</v>
      </c>
      <c r="K4" s="97">
        <v>10061.399999999998</v>
      </c>
      <c r="L4" s="97">
        <v>2280.4499999999998</v>
      </c>
      <c r="M4" s="97">
        <v>3119.7599999999993</v>
      </c>
      <c r="N4" s="97">
        <v>2375.9799999999996</v>
      </c>
      <c r="O4" s="97">
        <v>6048.3099999999995</v>
      </c>
      <c r="P4" s="97">
        <v>2793.55</v>
      </c>
      <c r="Q4" s="97">
        <v>3125.91</v>
      </c>
      <c r="R4" s="97">
        <v>5093.8100000000004</v>
      </c>
      <c r="S4" s="97">
        <v>13458.879999999997</v>
      </c>
      <c r="T4" s="97">
        <v>2926.27</v>
      </c>
      <c r="U4" s="97">
        <v>4490.54</v>
      </c>
      <c r="V4" s="97">
        <v>3779.8100000000004</v>
      </c>
      <c r="W4" s="97">
        <v>2492.0500000000002</v>
      </c>
    </row>
    <row r="5" spans="1:23" ht="16.5">
      <c r="A5" s="97" t="s">
        <v>436</v>
      </c>
      <c r="B5" s="98" t="s">
        <v>437</v>
      </c>
      <c r="C5" s="97">
        <v>102928.94</v>
      </c>
      <c r="D5" s="97">
        <v>869.43000000000006</v>
      </c>
      <c r="E5" s="97">
        <v>10691.880000000001</v>
      </c>
      <c r="F5" s="97">
        <v>1194.07</v>
      </c>
      <c r="G5" s="97">
        <v>3868.1899999999996</v>
      </c>
      <c r="H5" s="97">
        <v>3246.51</v>
      </c>
      <c r="I5" s="97">
        <v>9886.5699999999979</v>
      </c>
      <c r="J5" s="97">
        <v>17008.22</v>
      </c>
      <c r="K5" s="97">
        <v>9568.5099999999984</v>
      </c>
      <c r="L5" s="97">
        <v>1931.1000000000001</v>
      </c>
      <c r="M5" s="97">
        <v>2620.6299999999997</v>
      </c>
      <c r="N5" s="97">
        <v>2261.5299999999997</v>
      </c>
      <c r="O5" s="97">
        <v>5906.15</v>
      </c>
      <c r="P5" s="97">
        <v>2260.29</v>
      </c>
      <c r="Q5" s="97">
        <v>2542.1</v>
      </c>
      <c r="R5" s="97">
        <v>4483.8500000000004</v>
      </c>
      <c r="S5" s="97">
        <v>13050.669999999998</v>
      </c>
      <c r="T5" s="97">
        <v>2744.73</v>
      </c>
      <c r="U5" s="97">
        <v>4123.62</v>
      </c>
      <c r="V5" s="97">
        <v>3087.1100000000006</v>
      </c>
      <c r="W5" s="97">
        <v>1583.7800000000002</v>
      </c>
    </row>
    <row r="6" spans="1:23" ht="16.5">
      <c r="A6" s="99" t="s">
        <v>438</v>
      </c>
      <c r="B6" s="100" t="s">
        <v>439</v>
      </c>
      <c r="C6" s="101">
        <v>1765.6499999999999</v>
      </c>
      <c r="D6" s="99">
        <v>37.83</v>
      </c>
      <c r="E6" s="99">
        <v>64.010000000000005</v>
      </c>
      <c r="F6" s="99">
        <v>152.70000000000002</v>
      </c>
      <c r="G6" s="99">
        <v>52.47</v>
      </c>
      <c r="H6" s="99">
        <v>154.95999999999998</v>
      </c>
      <c r="I6" s="99">
        <v>45.64</v>
      </c>
      <c r="J6" s="99">
        <v>59.59</v>
      </c>
      <c r="K6" s="99">
        <v>13.93</v>
      </c>
      <c r="L6" s="99">
        <v>66.239999999999995</v>
      </c>
      <c r="M6" s="99">
        <v>165.29</v>
      </c>
      <c r="N6" s="99">
        <v>87.98</v>
      </c>
      <c r="O6" s="99">
        <v>12.59</v>
      </c>
      <c r="P6" s="99">
        <v>137.96</v>
      </c>
      <c r="Q6" s="99">
        <v>132.66</v>
      </c>
      <c r="R6" s="99">
        <v>137.77000000000001</v>
      </c>
      <c r="S6" s="99">
        <v>69.64</v>
      </c>
      <c r="T6" s="99">
        <v>3.57</v>
      </c>
      <c r="U6" s="99">
        <v>26.39</v>
      </c>
      <c r="V6" s="99">
        <v>189.03</v>
      </c>
      <c r="W6" s="99">
        <v>155.4</v>
      </c>
    </row>
    <row r="7" spans="1:23" ht="16.5">
      <c r="A7" s="99" t="s">
        <v>440</v>
      </c>
      <c r="B7" s="100" t="s">
        <v>441</v>
      </c>
      <c r="C7" s="99">
        <v>1599.33</v>
      </c>
      <c r="D7" s="99">
        <v>34.14</v>
      </c>
      <c r="E7" s="99">
        <v>64.010000000000005</v>
      </c>
      <c r="F7" s="99">
        <v>139.86000000000001</v>
      </c>
      <c r="G7" s="99">
        <v>52.47</v>
      </c>
      <c r="H7" s="99">
        <v>146.29</v>
      </c>
      <c r="I7" s="99">
        <v>45.64</v>
      </c>
      <c r="J7" s="99">
        <v>59.06</v>
      </c>
      <c r="K7" s="99">
        <v>13.93</v>
      </c>
      <c r="L7" s="99">
        <v>66.239999999999995</v>
      </c>
      <c r="M7" s="99">
        <v>165.29</v>
      </c>
      <c r="N7" s="99">
        <v>43.6</v>
      </c>
      <c r="O7" s="99"/>
      <c r="P7" s="99">
        <v>137.86000000000001</v>
      </c>
      <c r="Q7" s="99">
        <v>61.21</v>
      </c>
      <c r="R7" s="99">
        <v>137.77000000000001</v>
      </c>
      <c r="S7" s="99">
        <v>68.099999999999994</v>
      </c>
      <c r="T7" s="99">
        <v>3.57</v>
      </c>
      <c r="U7" s="99">
        <v>26.39</v>
      </c>
      <c r="V7" s="99">
        <v>189.03</v>
      </c>
      <c r="W7" s="99">
        <v>144.87</v>
      </c>
    </row>
    <row r="8" spans="1:23" ht="16.5">
      <c r="A8" s="99" t="s">
        <v>442</v>
      </c>
      <c r="B8" s="100" t="s">
        <v>443</v>
      </c>
      <c r="C8" s="99">
        <v>0</v>
      </c>
      <c r="D8" s="99"/>
      <c r="E8" s="99"/>
      <c r="F8" s="99"/>
      <c r="G8" s="99"/>
      <c r="H8" s="99"/>
      <c r="I8" s="99"/>
      <c r="J8" s="99"/>
      <c r="K8" s="99"/>
      <c r="L8" s="99"/>
      <c r="M8" s="99"/>
      <c r="N8" s="99"/>
      <c r="O8" s="99"/>
      <c r="P8" s="99"/>
      <c r="Q8" s="99"/>
      <c r="R8" s="99"/>
      <c r="S8" s="99"/>
      <c r="T8" s="99"/>
      <c r="U8" s="99"/>
      <c r="V8" s="99"/>
      <c r="W8" s="99"/>
    </row>
    <row r="9" spans="1:23" ht="16.5">
      <c r="A9" s="99" t="s">
        <v>444</v>
      </c>
      <c r="B9" s="100" t="s">
        <v>445</v>
      </c>
      <c r="C9" s="99">
        <v>166.32</v>
      </c>
      <c r="D9" s="99">
        <v>3.69</v>
      </c>
      <c r="E9" s="99"/>
      <c r="F9" s="99">
        <v>12.84</v>
      </c>
      <c r="G9" s="99"/>
      <c r="H9" s="99">
        <v>8.67</v>
      </c>
      <c r="I9" s="99"/>
      <c r="J9" s="99">
        <v>0.53</v>
      </c>
      <c r="K9" s="99"/>
      <c r="L9" s="99"/>
      <c r="M9" s="99"/>
      <c r="N9" s="99">
        <v>44.38</v>
      </c>
      <c r="O9" s="99">
        <v>12.59</v>
      </c>
      <c r="P9" s="99">
        <v>0.1</v>
      </c>
      <c r="Q9" s="99">
        <v>71.45</v>
      </c>
      <c r="R9" s="99"/>
      <c r="S9" s="99">
        <v>1.54</v>
      </c>
      <c r="T9" s="99"/>
      <c r="U9" s="99"/>
      <c r="V9" s="99"/>
      <c r="W9" s="99">
        <v>10.53</v>
      </c>
    </row>
    <row r="10" spans="1:23" ht="16.5">
      <c r="A10" s="99" t="s">
        <v>446</v>
      </c>
      <c r="B10" s="100" t="s">
        <v>447</v>
      </c>
      <c r="C10" s="99">
        <v>2718.03</v>
      </c>
      <c r="D10" s="99">
        <v>19.97</v>
      </c>
      <c r="E10" s="99">
        <v>353.8</v>
      </c>
      <c r="F10" s="99">
        <v>123.79</v>
      </c>
      <c r="G10" s="99">
        <v>210.15</v>
      </c>
      <c r="H10" s="99">
        <v>159.68</v>
      </c>
      <c r="I10" s="99">
        <v>115.29</v>
      </c>
      <c r="J10" s="99">
        <v>128.74</v>
      </c>
      <c r="K10" s="99">
        <v>37.67</v>
      </c>
      <c r="L10" s="99">
        <v>112.86</v>
      </c>
      <c r="M10" s="99">
        <v>134.85</v>
      </c>
      <c r="N10" s="99">
        <v>90.17</v>
      </c>
      <c r="O10" s="99">
        <v>21.99</v>
      </c>
      <c r="P10" s="99">
        <v>182.93</v>
      </c>
      <c r="Q10" s="99">
        <v>189.61</v>
      </c>
      <c r="R10" s="99">
        <v>211.98</v>
      </c>
      <c r="S10" s="99">
        <v>195.42</v>
      </c>
      <c r="T10" s="99">
        <v>73.559999999999988</v>
      </c>
      <c r="U10" s="99">
        <v>114.75</v>
      </c>
      <c r="V10" s="99">
        <v>118.82</v>
      </c>
      <c r="W10" s="99">
        <v>122</v>
      </c>
    </row>
    <row r="11" spans="1:23" ht="16.5">
      <c r="A11" s="99" t="s">
        <v>448</v>
      </c>
      <c r="B11" s="100" t="s">
        <v>449</v>
      </c>
      <c r="C11" s="99">
        <v>4020.8299999999995</v>
      </c>
      <c r="D11" s="99">
        <v>232.27</v>
      </c>
      <c r="E11" s="99">
        <v>212.81</v>
      </c>
      <c r="F11" s="99">
        <v>38.29</v>
      </c>
      <c r="G11" s="99">
        <v>150.41</v>
      </c>
      <c r="H11" s="99">
        <v>152.43</v>
      </c>
      <c r="I11" s="99">
        <v>286.89</v>
      </c>
      <c r="J11" s="99">
        <v>885.49</v>
      </c>
      <c r="K11" s="99">
        <v>52.23</v>
      </c>
      <c r="L11" s="99">
        <v>395.81</v>
      </c>
      <c r="M11" s="99">
        <v>117.28</v>
      </c>
      <c r="N11" s="99">
        <v>316.10000000000002</v>
      </c>
      <c r="O11" s="99">
        <v>35.85</v>
      </c>
      <c r="P11" s="99">
        <v>135.88</v>
      </c>
      <c r="Q11" s="99">
        <v>438.68</v>
      </c>
      <c r="R11" s="99">
        <v>104.49</v>
      </c>
      <c r="S11" s="99">
        <v>158.99</v>
      </c>
      <c r="T11" s="99">
        <v>62.9</v>
      </c>
      <c r="U11" s="99">
        <v>49.04</v>
      </c>
      <c r="V11" s="99">
        <v>123.02</v>
      </c>
      <c r="W11" s="99">
        <v>71.97</v>
      </c>
    </row>
    <row r="12" spans="1:23" ht="16.5">
      <c r="A12" s="99" t="s">
        <v>450</v>
      </c>
      <c r="B12" s="100" t="s">
        <v>451</v>
      </c>
      <c r="C12" s="99">
        <v>32803.369999999995</v>
      </c>
      <c r="D12" s="99"/>
      <c r="E12" s="99">
        <v>1172.04</v>
      </c>
      <c r="F12" s="99"/>
      <c r="G12" s="99"/>
      <c r="H12" s="99"/>
      <c r="I12" s="99">
        <v>6222.45</v>
      </c>
      <c r="J12" s="99">
        <v>6605.16</v>
      </c>
      <c r="K12" s="99">
        <v>5963.98</v>
      </c>
      <c r="L12" s="99"/>
      <c r="M12" s="99">
        <v>1199.26</v>
      </c>
      <c r="N12" s="99"/>
      <c r="O12" s="99"/>
      <c r="P12" s="99"/>
      <c r="Q12" s="99"/>
      <c r="R12" s="99"/>
      <c r="S12" s="99">
        <v>9337.3799999999992</v>
      </c>
      <c r="T12" s="99"/>
      <c r="U12" s="99">
        <v>2303.1</v>
      </c>
      <c r="V12" s="99"/>
      <c r="W12" s="99"/>
    </row>
    <row r="13" spans="1:23" ht="16.5">
      <c r="A13" s="99" t="s">
        <v>452</v>
      </c>
      <c r="B13" s="100" t="s">
        <v>453</v>
      </c>
      <c r="C13" s="99">
        <v>0</v>
      </c>
      <c r="D13" s="99"/>
      <c r="E13" s="99"/>
      <c r="F13" s="99"/>
      <c r="G13" s="99"/>
      <c r="H13" s="99"/>
      <c r="I13" s="99"/>
      <c r="J13" s="99"/>
      <c r="K13" s="99"/>
      <c r="L13" s="99"/>
      <c r="M13" s="99"/>
      <c r="N13" s="99"/>
      <c r="O13" s="99"/>
      <c r="P13" s="99"/>
      <c r="Q13" s="99"/>
      <c r="R13" s="99"/>
      <c r="S13" s="99"/>
      <c r="T13" s="99"/>
      <c r="U13" s="99"/>
      <c r="V13" s="99"/>
      <c r="W13" s="99"/>
    </row>
    <row r="14" spans="1:23" ht="16.5">
      <c r="A14" s="99" t="s">
        <v>454</v>
      </c>
      <c r="B14" s="100" t="s">
        <v>455</v>
      </c>
      <c r="C14" s="99">
        <v>61558.750000000007</v>
      </c>
      <c r="D14" s="99">
        <v>572.82000000000005</v>
      </c>
      <c r="E14" s="99">
        <v>8888.6200000000008</v>
      </c>
      <c r="F14" s="99">
        <v>879.29</v>
      </c>
      <c r="G14" s="99">
        <v>3455.16</v>
      </c>
      <c r="H14" s="99">
        <v>2778.69</v>
      </c>
      <c r="I14" s="99">
        <v>3215.24</v>
      </c>
      <c r="J14" s="99">
        <v>9325.33</v>
      </c>
      <c r="K14" s="99">
        <v>3498.38</v>
      </c>
      <c r="L14" s="99">
        <v>1354.42</v>
      </c>
      <c r="M14" s="99">
        <v>998.66</v>
      </c>
      <c r="N14" s="99">
        <v>1762.54</v>
      </c>
      <c r="O14" s="99">
        <v>5835.23</v>
      </c>
      <c r="P14" s="99">
        <v>1800.57</v>
      </c>
      <c r="Q14" s="99">
        <v>1774.29</v>
      </c>
      <c r="R14" s="99">
        <v>4025.98</v>
      </c>
      <c r="S14" s="99">
        <v>3285.07</v>
      </c>
      <c r="T14" s="99">
        <v>2604.4299999999998</v>
      </c>
      <c r="U14" s="99">
        <v>1630.11</v>
      </c>
      <c r="V14" s="99">
        <v>2654.42</v>
      </c>
      <c r="W14" s="99">
        <v>1219.5</v>
      </c>
    </row>
    <row r="15" spans="1:23" ht="16.5">
      <c r="A15" s="99" t="s">
        <v>456</v>
      </c>
      <c r="B15" s="100" t="s">
        <v>457</v>
      </c>
      <c r="C15" s="99">
        <v>58.519999999999996</v>
      </c>
      <c r="D15" s="99">
        <v>6.54</v>
      </c>
      <c r="E15" s="99">
        <v>0.6</v>
      </c>
      <c r="F15" s="99"/>
      <c r="G15" s="99"/>
      <c r="H15" s="99">
        <v>0.75</v>
      </c>
      <c r="I15" s="99">
        <v>1.06</v>
      </c>
      <c r="J15" s="99">
        <v>3.91</v>
      </c>
      <c r="K15" s="99">
        <v>2.3199999999999998</v>
      </c>
      <c r="L15" s="99">
        <v>1.77</v>
      </c>
      <c r="M15" s="99">
        <v>1.9</v>
      </c>
      <c r="N15" s="99">
        <v>4.74</v>
      </c>
      <c r="O15" s="99">
        <v>0.49</v>
      </c>
      <c r="P15" s="99">
        <v>2.95</v>
      </c>
      <c r="Q15" s="99">
        <v>6.86</v>
      </c>
      <c r="R15" s="99">
        <v>3.63</v>
      </c>
      <c r="S15" s="99">
        <v>3.77</v>
      </c>
      <c r="T15" s="99">
        <v>0.27</v>
      </c>
      <c r="U15" s="99">
        <v>0.23</v>
      </c>
      <c r="V15" s="99">
        <v>1.82</v>
      </c>
      <c r="W15" s="99">
        <v>14.91</v>
      </c>
    </row>
    <row r="16" spans="1:23" ht="16.5">
      <c r="A16" s="99" t="s">
        <v>458</v>
      </c>
      <c r="B16" s="100" t="s">
        <v>459</v>
      </c>
      <c r="C16" s="99">
        <v>0</v>
      </c>
      <c r="D16" s="99"/>
      <c r="E16" s="99"/>
      <c r="F16" s="99"/>
      <c r="G16" s="99"/>
      <c r="H16" s="99"/>
      <c r="I16" s="99"/>
      <c r="J16" s="99"/>
      <c r="K16" s="99"/>
      <c r="L16" s="99"/>
      <c r="M16" s="99"/>
      <c r="N16" s="99"/>
      <c r="O16" s="99"/>
      <c r="P16" s="99"/>
      <c r="Q16" s="99"/>
      <c r="R16" s="99"/>
      <c r="S16" s="99"/>
      <c r="T16" s="99"/>
      <c r="U16" s="99"/>
      <c r="V16" s="99"/>
      <c r="W16" s="99"/>
    </row>
    <row r="17" spans="1:23" ht="16.5">
      <c r="A17" s="99" t="s">
        <v>460</v>
      </c>
      <c r="B17" s="100" t="s">
        <v>3</v>
      </c>
      <c r="C17" s="99">
        <v>3.79</v>
      </c>
      <c r="D17" s="99"/>
      <c r="E17" s="99"/>
      <c r="F17" s="99"/>
      <c r="G17" s="99"/>
      <c r="H17" s="99"/>
      <c r="I17" s="99"/>
      <c r="J17" s="99"/>
      <c r="K17" s="99"/>
      <c r="L17" s="99"/>
      <c r="M17" s="99">
        <v>3.39</v>
      </c>
      <c r="N17" s="99"/>
      <c r="O17" s="99"/>
      <c r="P17" s="99"/>
      <c r="Q17" s="99"/>
      <c r="R17" s="99"/>
      <c r="S17" s="99">
        <v>0.4</v>
      </c>
      <c r="T17" s="99"/>
      <c r="U17" s="99"/>
      <c r="V17" s="99"/>
      <c r="W17" s="99"/>
    </row>
    <row r="18" spans="1:23" ht="16.5">
      <c r="A18" s="97" t="s">
        <v>461</v>
      </c>
      <c r="B18" s="98" t="s">
        <v>462</v>
      </c>
      <c r="C18" s="97">
        <v>6181.68</v>
      </c>
      <c r="D18" s="97">
        <v>145.38999999999999</v>
      </c>
      <c r="E18" s="97">
        <v>289.71000000000004</v>
      </c>
      <c r="F18" s="97">
        <v>332.9</v>
      </c>
      <c r="G18" s="97">
        <v>216.73000000000002</v>
      </c>
      <c r="H18" s="97">
        <v>258.25</v>
      </c>
      <c r="I18" s="97">
        <v>290.40999999999997</v>
      </c>
      <c r="J18" s="97">
        <v>886.05</v>
      </c>
      <c r="K18" s="97">
        <v>122.18</v>
      </c>
      <c r="L18" s="97">
        <v>305.14999999999998</v>
      </c>
      <c r="M18" s="97">
        <v>454.04999999999995</v>
      </c>
      <c r="N18" s="97">
        <v>103.32999999999998</v>
      </c>
      <c r="O18" s="97">
        <v>99.7</v>
      </c>
      <c r="P18" s="97">
        <v>334.21</v>
      </c>
      <c r="Q18" s="97">
        <v>464.53999999999996</v>
      </c>
      <c r="R18" s="97">
        <v>284.5</v>
      </c>
      <c r="S18" s="97">
        <v>271.24</v>
      </c>
      <c r="T18" s="97">
        <v>119.67</v>
      </c>
      <c r="U18" s="97">
        <v>207.59</v>
      </c>
      <c r="V18" s="97">
        <v>554.17999999999995</v>
      </c>
      <c r="W18" s="97">
        <v>441.9</v>
      </c>
    </row>
    <row r="19" spans="1:23" ht="16.5">
      <c r="A19" s="99" t="s">
        <v>463</v>
      </c>
      <c r="B19" s="100" t="s">
        <v>4</v>
      </c>
      <c r="C19" s="99">
        <v>747.09</v>
      </c>
      <c r="D19" s="99">
        <v>1.68</v>
      </c>
      <c r="E19" s="99">
        <v>1.85</v>
      </c>
      <c r="F19" s="99"/>
      <c r="G19" s="99"/>
      <c r="H19" s="99"/>
      <c r="I19" s="99"/>
      <c r="J19" s="99">
        <v>304.98</v>
      </c>
      <c r="K19" s="99"/>
      <c r="L19" s="99">
        <v>132.74</v>
      </c>
      <c r="M19" s="99"/>
      <c r="N19" s="99"/>
      <c r="O19" s="99"/>
      <c r="P19" s="99"/>
      <c r="Q19" s="99">
        <v>302.69</v>
      </c>
      <c r="R19" s="99"/>
      <c r="S19" s="99">
        <v>0.1</v>
      </c>
      <c r="T19" s="99">
        <v>0.78</v>
      </c>
      <c r="U19" s="99"/>
      <c r="V19" s="99">
        <v>2.27</v>
      </c>
      <c r="W19" s="99"/>
    </row>
    <row r="20" spans="1:23" ht="16.5">
      <c r="A20" s="99" t="s">
        <v>464</v>
      </c>
      <c r="B20" s="100" t="s">
        <v>5</v>
      </c>
      <c r="C20" s="99">
        <v>1.8</v>
      </c>
      <c r="D20" s="99">
        <v>1.35</v>
      </c>
      <c r="E20" s="99"/>
      <c r="F20" s="99"/>
      <c r="G20" s="99"/>
      <c r="H20" s="99"/>
      <c r="I20" s="99">
        <v>0.17</v>
      </c>
      <c r="J20" s="99"/>
      <c r="K20" s="99"/>
      <c r="L20" s="99"/>
      <c r="M20" s="99"/>
      <c r="N20" s="99"/>
      <c r="O20" s="99"/>
      <c r="P20" s="99"/>
      <c r="Q20" s="99"/>
      <c r="R20" s="99"/>
      <c r="S20" s="99"/>
      <c r="T20" s="99"/>
      <c r="U20" s="99"/>
      <c r="V20" s="99">
        <v>0.28000000000000003</v>
      </c>
      <c r="W20" s="99"/>
    </row>
    <row r="21" spans="1:23" ht="16.5">
      <c r="A21" s="99" t="s">
        <v>465</v>
      </c>
      <c r="B21" s="100" t="s">
        <v>466</v>
      </c>
      <c r="C21" s="99">
        <v>0</v>
      </c>
      <c r="D21" s="99"/>
      <c r="E21" s="99"/>
      <c r="F21" s="99"/>
      <c r="G21" s="99"/>
      <c r="H21" s="99"/>
      <c r="I21" s="99"/>
      <c r="J21" s="99"/>
      <c r="K21" s="99"/>
      <c r="L21" s="99"/>
      <c r="M21" s="99"/>
      <c r="N21" s="99"/>
      <c r="O21" s="99"/>
      <c r="P21" s="99"/>
      <c r="Q21" s="99"/>
      <c r="R21" s="99"/>
      <c r="S21" s="99"/>
      <c r="T21" s="99"/>
      <c r="U21" s="99"/>
      <c r="V21" s="99"/>
      <c r="W21" s="99"/>
    </row>
    <row r="22" spans="1:23" ht="16.5">
      <c r="A22" s="99" t="s">
        <v>219</v>
      </c>
      <c r="B22" s="100" t="s">
        <v>467</v>
      </c>
      <c r="C22" s="99">
        <v>0</v>
      </c>
      <c r="D22" s="99"/>
      <c r="E22" s="99"/>
      <c r="F22" s="99"/>
      <c r="G22" s="99"/>
      <c r="H22" s="99"/>
      <c r="I22" s="99"/>
      <c r="J22" s="99"/>
      <c r="K22" s="99"/>
      <c r="L22" s="99"/>
      <c r="M22" s="99"/>
      <c r="N22" s="99"/>
      <c r="O22" s="99"/>
      <c r="P22" s="99"/>
      <c r="Q22" s="99"/>
      <c r="R22" s="99"/>
      <c r="S22" s="99"/>
      <c r="T22" s="99"/>
      <c r="U22" s="99"/>
      <c r="V22" s="99"/>
      <c r="W22" s="99"/>
    </row>
    <row r="23" spans="1:23" ht="16.5">
      <c r="A23" s="99" t="s">
        <v>468</v>
      </c>
      <c r="B23" s="100" t="s">
        <v>469</v>
      </c>
      <c r="C23" s="99">
        <v>0</v>
      </c>
      <c r="D23" s="99"/>
      <c r="E23" s="99"/>
      <c r="F23" s="99"/>
      <c r="G23" s="99"/>
      <c r="H23" s="99"/>
      <c r="I23" s="99"/>
      <c r="J23" s="99"/>
      <c r="K23" s="99"/>
      <c r="L23" s="99"/>
      <c r="M23" s="99"/>
      <c r="N23" s="99"/>
      <c r="O23" s="99"/>
      <c r="P23" s="99"/>
      <c r="Q23" s="99"/>
      <c r="R23" s="99"/>
      <c r="S23" s="99"/>
      <c r="T23" s="99"/>
      <c r="U23" s="99"/>
      <c r="V23" s="99"/>
      <c r="W23" s="99"/>
    </row>
    <row r="24" spans="1:23" ht="16.5">
      <c r="A24" s="99" t="s">
        <v>470</v>
      </c>
      <c r="B24" s="100" t="s">
        <v>6</v>
      </c>
      <c r="C24" s="99">
        <v>2.2400000000000007</v>
      </c>
      <c r="D24" s="99">
        <v>0.31</v>
      </c>
      <c r="E24" s="99">
        <v>0.11</v>
      </c>
      <c r="F24" s="99"/>
      <c r="G24" s="99"/>
      <c r="H24" s="99">
        <v>0.14000000000000001</v>
      </c>
      <c r="I24" s="99"/>
      <c r="J24" s="99">
        <v>0.13</v>
      </c>
      <c r="K24" s="99"/>
      <c r="L24" s="99"/>
      <c r="M24" s="99">
        <v>1.07</v>
      </c>
      <c r="N24" s="99"/>
      <c r="O24" s="99"/>
      <c r="P24" s="99">
        <v>0.26</v>
      </c>
      <c r="Q24" s="99"/>
      <c r="R24" s="99"/>
      <c r="S24" s="99"/>
      <c r="T24" s="99"/>
      <c r="U24" s="99"/>
      <c r="V24" s="99">
        <v>0.22</v>
      </c>
      <c r="W24" s="99"/>
    </row>
    <row r="25" spans="1:23" ht="16.5">
      <c r="A25" s="99" t="s">
        <v>471</v>
      </c>
      <c r="B25" s="100" t="s">
        <v>7</v>
      </c>
      <c r="C25" s="99">
        <v>245.05</v>
      </c>
      <c r="D25" s="99">
        <v>4.3600000000000003</v>
      </c>
      <c r="E25" s="99">
        <v>1.77</v>
      </c>
      <c r="F25" s="99">
        <v>0.02</v>
      </c>
      <c r="G25" s="99"/>
      <c r="H25" s="99">
        <v>0.37</v>
      </c>
      <c r="I25" s="99">
        <v>6.65</v>
      </c>
      <c r="J25" s="99">
        <v>0.28000000000000003</v>
      </c>
      <c r="K25" s="99">
        <v>0.06</v>
      </c>
      <c r="L25" s="99">
        <v>8.57</v>
      </c>
      <c r="M25" s="99">
        <v>0.3</v>
      </c>
      <c r="N25" s="99"/>
      <c r="O25" s="99"/>
      <c r="P25" s="99">
        <v>0.49</v>
      </c>
      <c r="Q25" s="99">
        <v>0.14000000000000001</v>
      </c>
      <c r="R25" s="99">
        <v>2.77</v>
      </c>
      <c r="S25" s="99"/>
      <c r="T25" s="99"/>
      <c r="U25" s="99"/>
      <c r="V25" s="99">
        <v>72.84</v>
      </c>
      <c r="W25" s="99">
        <v>146.43</v>
      </c>
    </row>
    <row r="26" spans="1:23" ht="16.5">
      <c r="A26" s="99" t="s">
        <v>472</v>
      </c>
      <c r="B26" s="100" t="s">
        <v>473</v>
      </c>
      <c r="C26" s="99">
        <v>34.44</v>
      </c>
      <c r="D26" s="99"/>
      <c r="E26" s="99"/>
      <c r="F26" s="99"/>
      <c r="G26" s="99"/>
      <c r="H26" s="99"/>
      <c r="I26" s="99">
        <v>19.54</v>
      </c>
      <c r="J26" s="99">
        <v>3.21</v>
      </c>
      <c r="K26" s="99"/>
      <c r="L26" s="99"/>
      <c r="M26" s="99"/>
      <c r="N26" s="99"/>
      <c r="O26" s="99"/>
      <c r="P26" s="99"/>
      <c r="Q26" s="99"/>
      <c r="R26" s="99">
        <v>1.59</v>
      </c>
      <c r="S26" s="99">
        <v>2.4500000000000002</v>
      </c>
      <c r="T26" s="99"/>
      <c r="U26" s="99">
        <v>7.65</v>
      </c>
      <c r="V26" s="99"/>
      <c r="W26" s="99"/>
    </row>
    <row r="27" spans="1:23" ht="17.25">
      <c r="A27" s="102" t="s">
        <v>474</v>
      </c>
      <c r="B27" s="100" t="s">
        <v>475</v>
      </c>
      <c r="C27" s="99">
        <v>1495.7100000000003</v>
      </c>
      <c r="D27" s="99">
        <v>65.929999999999993</v>
      </c>
      <c r="E27" s="99">
        <v>98.36</v>
      </c>
      <c r="F27" s="99">
        <v>78.34999999999998</v>
      </c>
      <c r="G27" s="99">
        <v>57.72</v>
      </c>
      <c r="H27" s="99">
        <v>79.97999999999999</v>
      </c>
      <c r="I27" s="99">
        <v>109.13999999999999</v>
      </c>
      <c r="J27" s="99">
        <v>119.44000000000003</v>
      </c>
      <c r="K27" s="99">
        <v>17.12</v>
      </c>
      <c r="L27" s="99">
        <v>55.74</v>
      </c>
      <c r="M27" s="99">
        <v>112.38000000000001</v>
      </c>
      <c r="N27" s="99">
        <v>50.01</v>
      </c>
      <c r="O27" s="99">
        <v>25.930000000000003</v>
      </c>
      <c r="P27" s="99">
        <v>95.42</v>
      </c>
      <c r="Q27" s="99">
        <v>69.489999999999995</v>
      </c>
      <c r="R27" s="99">
        <v>62.35</v>
      </c>
      <c r="S27" s="99">
        <v>83.83</v>
      </c>
      <c r="T27" s="99">
        <v>17.920000000000002</v>
      </c>
      <c r="U27" s="99">
        <v>46.66</v>
      </c>
      <c r="V27" s="99">
        <v>164.29999999999998</v>
      </c>
      <c r="W27" s="99">
        <v>85.64</v>
      </c>
    </row>
    <row r="28" spans="1:23" ht="16.5">
      <c r="A28" s="103" t="s">
        <v>53</v>
      </c>
      <c r="B28" s="104" t="s">
        <v>8</v>
      </c>
      <c r="C28" s="103">
        <v>1253.4300000000003</v>
      </c>
      <c r="D28" s="103">
        <v>51.16</v>
      </c>
      <c r="E28" s="103">
        <v>88.33</v>
      </c>
      <c r="F28" s="103">
        <v>67.989999999999995</v>
      </c>
      <c r="G28" s="103">
        <v>47.92</v>
      </c>
      <c r="H28" s="103">
        <v>62.57</v>
      </c>
      <c r="I28" s="103">
        <v>80.13</v>
      </c>
      <c r="J28" s="103">
        <v>110.15</v>
      </c>
      <c r="K28" s="103">
        <v>15.03</v>
      </c>
      <c r="L28" s="103">
        <v>50.48</v>
      </c>
      <c r="M28" s="103">
        <v>94.58</v>
      </c>
      <c r="N28" s="103">
        <v>40.19</v>
      </c>
      <c r="O28" s="103">
        <v>23.09</v>
      </c>
      <c r="P28" s="103">
        <v>83.92</v>
      </c>
      <c r="Q28" s="103">
        <v>65.55</v>
      </c>
      <c r="R28" s="103">
        <v>42.58</v>
      </c>
      <c r="S28" s="103">
        <v>71.98</v>
      </c>
      <c r="T28" s="103">
        <v>14.44</v>
      </c>
      <c r="U28" s="103">
        <v>42.59</v>
      </c>
      <c r="V28" s="103">
        <v>136.37</v>
      </c>
      <c r="W28" s="103">
        <v>64.38</v>
      </c>
    </row>
    <row r="29" spans="1:23" ht="16.5">
      <c r="A29" s="103" t="s">
        <v>476</v>
      </c>
      <c r="B29" s="104" t="s">
        <v>9</v>
      </c>
      <c r="C29" s="103">
        <v>108.08</v>
      </c>
      <c r="D29" s="103">
        <v>0.95</v>
      </c>
      <c r="E29" s="103">
        <v>1.27</v>
      </c>
      <c r="F29" s="103">
        <v>4.24</v>
      </c>
      <c r="G29" s="103">
        <v>5.1100000000000003</v>
      </c>
      <c r="H29" s="103">
        <v>11.2</v>
      </c>
      <c r="I29" s="103">
        <v>6.7</v>
      </c>
      <c r="J29" s="103">
        <v>1.56</v>
      </c>
      <c r="K29" s="103">
        <v>0.17</v>
      </c>
      <c r="L29" s="103">
        <v>1.2</v>
      </c>
      <c r="M29" s="103">
        <v>7.57</v>
      </c>
      <c r="N29" s="103">
        <v>7.25</v>
      </c>
      <c r="O29" s="103">
        <v>0.28000000000000003</v>
      </c>
      <c r="P29" s="103">
        <v>3.93</v>
      </c>
      <c r="Q29" s="103">
        <v>1.28</v>
      </c>
      <c r="R29" s="103">
        <v>14.49</v>
      </c>
      <c r="S29" s="103">
        <v>4.74</v>
      </c>
      <c r="T29" s="103">
        <v>1.1599999999999999</v>
      </c>
      <c r="U29" s="103">
        <v>1.55</v>
      </c>
      <c r="V29" s="103">
        <v>16.559999999999999</v>
      </c>
      <c r="W29" s="103">
        <v>16.87</v>
      </c>
    </row>
    <row r="30" spans="1:23" ht="16.5">
      <c r="A30" s="103" t="s">
        <v>477</v>
      </c>
      <c r="B30" s="104" t="s">
        <v>10</v>
      </c>
      <c r="C30" s="103">
        <v>17.419999999999998</v>
      </c>
      <c r="D30" s="103">
        <v>0.2</v>
      </c>
      <c r="E30" s="103"/>
      <c r="F30" s="103"/>
      <c r="G30" s="103">
        <v>0.13</v>
      </c>
      <c r="H30" s="103"/>
      <c r="I30" s="103">
        <v>16.88</v>
      </c>
      <c r="J30" s="103"/>
      <c r="K30" s="103">
        <v>0.02</v>
      </c>
      <c r="L30" s="103"/>
      <c r="M30" s="103">
        <v>0.16</v>
      </c>
      <c r="N30" s="103"/>
      <c r="O30" s="103"/>
      <c r="P30" s="103">
        <v>0.02</v>
      </c>
      <c r="Q30" s="103"/>
      <c r="R30" s="103"/>
      <c r="S30" s="103"/>
      <c r="T30" s="103"/>
      <c r="U30" s="103"/>
      <c r="V30" s="103">
        <v>0.01</v>
      </c>
      <c r="W30" s="103"/>
    </row>
    <row r="31" spans="1:23" ht="16.5">
      <c r="A31" s="103" t="s">
        <v>268</v>
      </c>
      <c r="B31" s="104" t="s">
        <v>11</v>
      </c>
      <c r="C31" s="103">
        <v>1.31</v>
      </c>
      <c r="D31" s="103">
        <v>0.45</v>
      </c>
      <c r="E31" s="103">
        <v>0.04</v>
      </c>
      <c r="F31" s="103">
        <v>0.02</v>
      </c>
      <c r="G31" s="103"/>
      <c r="H31" s="103"/>
      <c r="I31" s="103">
        <v>0.1</v>
      </c>
      <c r="J31" s="103">
        <v>0.01</v>
      </c>
      <c r="K31" s="103"/>
      <c r="L31" s="103">
        <v>7.0000000000000007E-2</v>
      </c>
      <c r="M31" s="103">
        <v>0.15</v>
      </c>
      <c r="N31" s="103">
        <v>0.01</v>
      </c>
      <c r="O31" s="103"/>
      <c r="P31" s="103">
        <v>0.27</v>
      </c>
      <c r="Q31" s="103"/>
      <c r="R31" s="103"/>
      <c r="S31" s="103">
        <v>0.15</v>
      </c>
      <c r="T31" s="103"/>
      <c r="U31" s="103"/>
      <c r="V31" s="103">
        <v>0.03</v>
      </c>
      <c r="W31" s="103">
        <v>0.01</v>
      </c>
    </row>
    <row r="32" spans="1:23" ht="16.5">
      <c r="A32" s="103" t="s">
        <v>478</v>
      </c>
      <c r="B32" s="104" t="s">
        <v>12</v>
      </c>
      <c r="C32" s="103">
        <v>1.3800000000000001</v>
      </c>
      <c r="D32" s="103">
        <v>0.44</v>
      </c>
      <c r="E32" s="103"/>
      <c r="F32" s="103"/>
      <c r="G32" s="103"/>
      <c r="H32" s="103"/>
      <c r="I32" s="103"/>
      <c r="J32" s="103">
        <v>0.84</v>
      </c>
      <c r="K32" s="103"/>
      <c r="L32" s="103"/>
      <c r="M32" s="103"/>
      <c r="N32" s="103"/>
      <c r="O32" s="103"/>
      <c r="P32" s="103"/>
      <c r="Q32" s="103"/>
      <c r="R32" s="103"/>
      <c r="S32" s="103"/>
      <c r="T32" s="103"/>
      <c r="U32" s="103">
        <v>0.06</v>
      </c>
      <c r="V32" s="103"/>
      <c r="W32" s="103">
        <v>0.04</v>
      </c>
    </row>
    <row r="33" spans="1:23" ht="16.5">
      <c r="A33" s="103" t="s">
        <v>110</v>
      </c>
      <c r="B33" s="104" t="s">
        <v>13</v>
      </c>
      <c r="C33" s="103">
        <v>8.3500000000000014</v>
      </c>
      <c r="D33" s="103">
        <v>2.34</v>
      </c>
      <c r="E33" s="103">
        <v>0.51</v>
      </c>
      <c r="F33" s="103">
        <v>0.2</v>
      </c>
      <c r="G33" s="103">
        <v>0.23</v>
      </c>
      <c r="H33" s="103">
        <v>0.32</v>
      </c>
      <c r="I33" s="103">
        <v>0.45</v>
      </c>
      <c r="J33" s="103">
        <v>0.22</v>
      </c>
      <c r="K33" s="103">
        <v>0.23</v>
      </c>
      <c r="L33" s="103">
        <v>0.06</v>
      </c>
      <c r="M33" s="103">
        <v>1</v>
      </c>
      <c r="N33" s="103">
        <v>0.31</v>
      </c>
      <c r="O33" s="103">
        <v>0.23</v>
      </c>
      <c r="P33" s="103">
        <v>0.24</v>
      </c>
      <c r="Q33" s="103">
        <v>0.19</v>
      </c>
      <c r="R33" s="103">
        <v>0.27</v>
      </c>
      <c r="S33" s="103">
        <v>0.42</v>
      </c>
      <c r="T33" s="103">
        <v>0.21</v>
      </c>
      <c r="U33" s="103">
        <v>0.16</v>
      </c>
      <c r="V33" s="103">
        <v>0.34</v>
      </c>
      <c r="W33" s="103">
        <v>0.42</v>
      </c>
    </row>
    <row r="34" spans="1:23" ht="16.5">
      <c r="A34" s="103" t="s">
        <v>479</v>
      </c>
      <c r="B34" s="104" t="s">
        <v>14</v>
      </c>
      <c r="C34" s="103">
        <v>67.02000000000001</v>
      </c>
      <c r="D34" s="103">
        <v>7.33</v>
      </c>
      <c r="E34" s="103">
        <v>4.13</v>
      </c>
      <c r="F34" s="103">
        <v>2.61</v>
      </c>
      <c r="G34" s="103">
        <v>3.32</v>
      </c>
      <c r="H34" s="103">
        <v>4.12</v>
      </c>
      <c r="I34" s="103">
        <v>2.83</v>
      </c>
      <c r="J34" s="103">
        <v>5.31</v>
      </c>
      <c r="K34" s="103">
        <v>1.35</v>
      </c>
      <c r="L34" s="103">
        <v>2.4700000000000002</v>
      </c>
      <c r="M34" s="103">
        <v>4.5199999999999996</v>
      </c>
      <c r="N34" s="103">
        <v>1.43</v>
      </c>
      <c r="O34" s="103">
        <v>1.34</v>
      </c>
      <c r="P34" s="103">
        <v>5.65</v>
      </c>
      <c r="Q34" s="103">
        <v>1.23</v>
      </c>
      <c r="R34" s="103">
        <v>2.64</v>
      </c>
      <c r="S34" s="103">
        <v>4.21</v>
      </c>
      <c r="T34" s="103">
        <v>1.59</v>
      </c>
      <c r="U34" s="103">
        <v>1.54</v>
      </c>
      <c r="V34" s="103">
        <v>6.57</v>
      </c>
      <c r="W34" s="103">
        <v>2.83</v>
      </c>
    </row>
    <row r="35" spans="1:23" ht="16.5">
      <c r="A35" s="103" t="s">
        <v>111</v>
      </c>
      <c r="B35" s="104" t="s">
        <v>15</v>
      </c>
      <c r="C35" s="103">
        <v>32.589999999999996</v>
      </c>
      <c r="D35" s="103">
        <v>2.35</v>
      </c>
      <c r="E35" s="103">
        <v>3.96</v>
      </c>
      <c r="F35" s="103">
        <v>3.21</v>
      </c>
      <c r="G35" s="103">
        <v>0.89</v>
      </c>
      <c r="H35" s="103">
        <v>1.42</v>
      </c>
      <c r="I35" s="103">
        <v>1.49</v>
      </c>
      <c r="J35" s="103">
        <v>0.81</v>
      </c>
      <c r="K35" s="103">
        <v>0.19</v>
      </c>
      <c r="L35" s="103">
        <v>1.46</v>
      </c>
      <c r="M35" s="103">
        <v>3.86</v>
      </c>
      <c r="N35" s="103">
        <v>0.65</v>
      </c>
      <c r="O35" s="103">
        <v>0.76</v>
      </c>
      <c r="P35" s="103">
        <v>0.95</v>
      </c>
      <c r="Q35" s="103">
        <v>0.82</v>
      </c>
      <c r="R35" s="103">
        <v>2.2999999999999998</v>
      </c>
      <c r="S35" s="103">
        <v>1.86</v>
      </c>
      <c r="T35" s="103">
        <v>0.31</v>
      </c>
      <c r="U35" s="103">
        <v>0.76</v>
      </c>
      <c r="V35" s="103">
        <v>3.72</v>
      </c>
      <c r="W35" s="103">
        <v>0.82</v>
      </c>
    </row>
    <row r="36" spans="1:23" ht="16.5">
      <c r="A36" s="103" t="s">
        <v>480</v>
      </c>
      <c r="B36" s="104" t="s">
        <v>16</v>
      </c>
      <c r="C36" s="103">
        <v>0</v>
      </c>
      <c r="D36" s="103"/>
      <c r="E36" s="103"/>
      <c r="F36" s="103"/>
      <c r="G36" s="103"/>
      <c r="H36" s="103"/>
      <c r="I36" s="103"/>
      <c r="J36" s="103"/>
      <c r="K36" s="103"/>
      <c r="L36" s="103"/>
      <c r="M36" s="103"/>
      <c r="N36" s="103"/>
      <c r="O36" s="103"/>
      <c r="P36" s="103"/>
      <c r="Q36" s="103"/>
      <c r="R36" s="103"/>
      <c r="S36" s="103"/>
      <c r="T36" s="103"/>
      <c r="U36" s="103"/>
      <c r="V36" s="103"/>
      <c r="W36" s="103"/>
    </row>
    <row r="37" spans="1:23" ht="16.5">
      <c r="A37" s="103" t="s">
        <v>481</v>
      </c>
      <c r="B37" s="104" t="s">
        <v>17</v>
      </c>
      <c r="C37" s="103">
        <v>0</v>
      </c>
      <c r="D37" s="103"/>
      <c r="E37" s="103"/>
      <c r="F37" s="103"/>
      <c r="G37" s="103"/>
      <c r="H37" s="103"/>
      <c r="I37" s="103"/>
      <c r="J37" s="103"/>
      <c r="K37" s="103"/>
      <c r="L37" s="103"/>
      <c r="M37" s="103"/>
      <c r="N37" s="103"/>
      <c r="O37" s="103"/>
      <c r="P37" s="103"/>
      <c r="Q37" s="103"/>
      <c r="R37" s="103"/>
      <c r="S37" s="103"/>
      <c r="T37" s="103"/>
      <c r="U37" s="103"/>
      <c r="V37" s="103"/>
      <c r="W37" s="103"/>
    </row>
    <row r="38" spans="1:23" ht="16.5">
      <c r="A38" s="103" t="s">
        <v>112</v>
      </c>
      <c r="B38" s="104" t="s">
        <v>18</v>
      </c>
      <c r="C38" s="103">
        <v>6.1300000000000008</v>
      </c>
      <c r="D38" s="103">
        <v>0.71</v>
      </c>
      <c r="E38" s="103">
        <v>0.12</v>
      </c>
      <c r="F38" s="103">
        <v>0.08</v>
      </c>
      <c r="G38" s="103">
        <v>0.12</v>
      </c>
      <c r="H38" s="103">
        <v>0.35</v>
      </c>
      <c r="I38" s="103">
        <v>0.56000000000000005</v>
      </c>
      <c r="J38" s="103">
        <v>0.54</v>
      </c>
      <c r="K38" s="103">
        <v>0.13</v>
      </c>
      <c r="L38" s="103"/>
      <c r="M38" s="103">
        <v>0.54</v>
      </c>
      <c r="N38" s="103">
        <v>0.17</v>
      </c>
      <c r="O38" s="103">
        <v>0.23</v>
      </c>
      <c r="P38" s="103">
        <v>0.44</v>
      </c>
      <c r="Q38" s="103">
        <v>0.42</v>
      </c>
      <c r="R38" s="103">
        <v>7.0000000000000007E-2</v>
      </c>
      <c r="S38" s="103">
        <v>0.47</v>
      </c>
      <c r="T38" s="103">
        <v>0.21</v>
      </c>
      <c r="U38" s="103"/>
      <c r="V38" s="103">
        <v>0.7</v>
      </c>
      <c r="W38" s="103">
        <v>0.27</v>
      </c>
    </row>
    <row r="39" spans="1:23" ht="16.5">
      <c r="A39" s="99" t="s">
        <v>482</v>
      </c>
      <c r="B39" s="100" t="s">
        <v>483</v>
      </c>
      <c r="C39" s="99">
        <v>5.52</v>
      </c>
      <c r="D39" s="99"/>
      <c r="E39" s="99"/>
      <c r="F39" s="99"/>
      <c r="G39" s="99"/>
      <c r="H39" s="99"/>
      <c r="I39" s="99"/>
      <c r="J39" s="99"/>
      <c r="K39" s="99"/>
      <c r="L39" s="99"/>
      <c r="M39" s="99"/>
      <c r="N39" s="99"/>
      <c r="O39" s="99"/>
      <c r="P39" s="99"/>
      <c r="Q39" s="99"/>
      <c r="R39" s="99"/>
      <c r="S39" s="99">
        <v>5.5</v>
      </c>
      <c r="T39" s="99"/>
      <c r="U39" s="99"/>
      <c r="V39" s="99">
        <v>0.02</v>
      </c>
      <c r="W39" s="99"/>
    </row>
    <row r="40" spans="1:23" ht="16.5">
      <c r="A40" s="99" t="s">
        <v>484</v>
      </c>
      <c r="B40" s="100" t="s">
        <v>485</v>
      </c>
      <c r="C40" s="99">
        <v>0</v>
      </c>
      <c r="D40" s="99"/>
      <c r="E40" s="99"/>
      <c r="F40" s="99"/>
      <c r="G40" s="99"/>
      <c r="H40" s="99"/>
      <c r="I40" s="99"/>
      <c r="J40" s="99"/>
      <c r="K40" s="99"/>
      <c r="L40" s="99"/>
      <c r="M40" s="99"/>
      <c r="N40" s="99"/>
      <c r="O40" s="99"/>
      <c r="P40" s="99"/>
      <c r="Q40" s="99"/>
      <c r="R40" s="99"/>
      <c r="S40" s="99"/>
      <c r="T40" s="99"/>
      <c r="U40" s="99"/>
      <c r="V40" s="99"/>
      <c r="W40" s="99"/>
    </row>
    <row r="41" spans="1:23" ht="16.5">
      <c r="A41" s="99" t="s">
        <v>113</v>
      </c>
      <c r="B41" s="100" t="s">
        <v>19</v>
      </c>
      <c r="C41" s="99">
        <v>7.0699999999999994</v>
      </c>
      <c r="D41" s="99">
        <v>5.0999999999999996</v>
      </c>
      <c r="E41" s="99"/>
      <c r="F41" s="99"/>
      <c r="G41" s="99"/>
      <c r="H41" s="99"/>
      <c r="I41" s="99"/>
      <c r="J41" s="99"/>
      <c r="K41" s="99"/>
      <c r="L41" s="99"/>
      <c r="M41" s="99">
        <v>1.97</v>
      </c>
      <c r="N41" s="99"/>
      <c r="O41" s="99"/>
      <c r="P41" s="99"/>
      <c r="Q41" s="99"/>
      <c r="R41" s="99"/>
      <c r="S41" s="99"/>
      <c r="T41" s="99"/>
      <c r="U41" s="99"/>
      <c r="V41" s="99"/>
      <c r="W41" s="99"/>
    </row>
    <row r="42" spans="1:23" ht="16.5">
      <c r="A42" s="99" t="s">
        <v>486</v>
      </c>
      <c r="B42" s="100" t="s">
        <v>20</v>
      </c>
      <c r="C42" s="99">
        <v>670.22000000000025</v>
      </c>
      <c r="D42" s="99"/>
      <c r="E42" s="99">
        <v>36.119999999999997</v>
      </c>
      <c r="F42" s="99">
        <v>44.35</v>
      </c>
      <c r="G42" s="99">
        <v>31.02</v>
      </c>
      <c r="H42" s="99">
        <v>45.7</v>
      </c>
      <c r="I42" s="99">
        <v>32.549999999999997</v>
      </c>
      <c r="J42" s="99">
        <v>44.78</v>
      </c>
      <c r="K42" s="99">
        <v>9.9499999999999993</v>
      </c>
      <c r="L42" s="99">
        <v>19.47</v>
      </c>
      <c r="M42" s="99">
        <v>65.41</v>
      </c>
      <c r="N42" s="99">
        <v>19.489999999999998</v>
      </c>
      <c r="O42" s="99">
        <v>4.72</v>
      </c>
      <c r="P42" s="99">
        <v>49.67</v>
      </c>
      <c r="Q42" s="99">
        <v>28.11</v>
      </c>
      <c r="R42" s="99">
        <v>47.83</v>
      </c>
      <c r="S42" s="99">
        <v>47.46</v>
      </c>
      <c r="T42" s="99">
        <v>19.07</v>
      </c>
      <c r="U42" s="99">
        <v>25.21</v>
      </c>
      <c r="V42" s="99">
        <v>60.84</v>
      </c>
      <c r="W42" s="99">
        <v>38.47</v>
      </c>
    </row>
    <row r="43" spans="1:23" ht="16.5">
      <c r="A43" s="99" t="s">
        <v>114</v>
      </c>
      <c r="B43" s="100" t="s">
        <v>21</v>
      </c>
      <c r="C43" s="99">
        <v>27.66</v>
      </c>
      <c r="D43" s="99">
        <v>27.66</v>
      </c>
      <c r="E43" s="99"/>
      <c r="F43" s="99"/>
      <c r="G43" s="99"/>
      <c r="H43" s="99"/>
      <c r="I43" s="99"/>
      <c r="J43" s="99"/>
      <c r="K43" s="99"/>
      <c r="L43" s="99"/>
      <c r="M43" s="99"/>
      <c r="N43" s="99"/>
      <c r="O43" s="99"/>
      <c r="P43" s="99"/>
      <c r="Q43" s="99"/>
      <c r="R43" s="99"/>
      <c r="S43" s="99"/>
      <c r="T43" s="99"/>
      <c r="U43" s="99"/>
      <c r="V43" s="99"/>
      <c r="W43" s="99"/>
    </row>
    <row r="44" spans="1:23" ht="16.5">
      <c r="A44" s="99" t="s">
        <v>487</v>
      </c>
      <c r="B44" s="100" t="s">
        <v>22</v>
      </c>
      <c r="C44" s="99">
        <v>19.790000000000003</v>
      </c>
      <c r="D44" s="99">
        <v>4.7699999999999996</v>
      </c>
      <c r="E44" s="99">
        <v>0.96</v>
      </c>
      <c r="F44" s="99">
        <v>0.23</v>
      </c>
      <c r="G44" s="99">
        <v>0.39</v>
      </c>
      <c r="H44" s="99">
        <v>0.43</v>
      </c>
      <c r="I44" s="99">
        <v>2.0099999999999998</v>
      </c>
      <c r="J44" s="99">
        <v>0.69</v>
      </c>
      <c r="K44" s="99">
        <v>0.59</v>
      </c>
      <c r="L44" s="99">
        <v>1.41</v>
      </c>
      <c r="M44" s="99">
        <v>0.64</v>
      </c>
      <c r="N44" s="99">
        <v>0.31</v>
      </c>
      <c r="O44" s="99">
        <v>0.33</v>
      </c>
      <c r="P44" s="99">
        <v>1.61</v>
      </c>
      <c r="Q44" s="99">
        <v>0.39</v>
      </c>
      <c r="R44" s="99">
        <v>0.83</v>
      </c>
      <c r="S44" s="99">
        <v>0.6</v>
      </c>
      <c r="T44" s="99">
        <v>1.31</v>
      </c>
      <c r="U44" s="99">
        <v>0.19</v>
      </c>
      <c r="V44" s="99">
        <v>1.26</v>
      </c>
      <c r="W44" s="99">
        <v>0.84</v>
      </c>
    </row>
    <row r="45" spans="1:23" ht="16.5">
      <c r="A45" s="99" t="s">
        <v>488</v>
      </c>
      <c r="B45" s="100" t="s">
        <v>23</v>
      </c>
      <c r="C45" s="99">
        <v>0.88</v>
      </c>
      <c r="D45" s="99">
        <v>0.88</v>
      </c>
      <c r="E45" s="99"/>
      <c r="F45" s="99"/>
      <c r="G45" s="99"/>
      <c r="H45" s="99"/>
      <c r="I45" s="99"/>
      <c r="J45" s="99"/>
      <c r="K45" s="99"/>
      <c r="L45" s="99"/>
      <c r="M45" s="99"/>
      <c r="N45" s="99"/>
      <c r="O45" s="99"/>
      <c r="P45" s="99"/>
      <c r="Q45" s="99"/>
      <c r="R45" s="99"/>
      <c r="S45" s="99"/>
      <c r="T45" s="99"/>
      <c r="U45" s="99"/>
      <c r="V45" s="99"/>
      <c r="W45" s="99"/>
    </row>
    <row r="46" spans="1:23" ht="16.5">
      <c r="A46" s="99" t="s">
        <v>489</v>
      </c>
      <c r="B46" s="100" t="s">
        <v>490</v>
      </c>
      <c r="C46" s="99">
        <v>0</v>
      </c>
      <c r="D46" s="99"/>
      <c r="E46" s="99"/>
      <c r="F46" s="99"/>
      <c r="G46" s="99"/>
      <c r="H46" s="99"/>
      <c r="I46" s="99"/>
      <c r="J46" s="99"/>
      <c r="K46" s="99"/>
      <c r="L46" s="99"/>
      <c r="M46" s="99"/>
      <c r="N46" s="99"/>
      <c r="O46" s="99"/>
      <c r="P46" s="99"/>
      <c r="Q46" s="99"/>
      <c r="R46" s="99"/>
      <c r="S46" s="99"/>
      <c r="T46" s="99"/>
      <c r="U46" s="99"/>
      <c r="V46" s="99"/>
      <c r="W46" s="99"/>
    </row>
    <row r="47" spans="1:23" ht="16.5">
      <c r="A47" s="99" t="s">
        <v>491</v>
      </c>
      <c r="B47" s="100" t="s">
        <v>24</v>
      </c>
      <c r="C47" s="99">
        <v>6.62</v>
      </c>
      <c r="D47" s="99"/>
      <c r="E47" s="99"/>
      <c r="F47" s="99">
        <v>0.66</v>
      </c>
      <c r="G47" s="99">
        <v>0.6</v>
      </c>
      <c r="H47" s="99">
        <v>0.14000000000000001</v>
      </c>
      <c r="I47" s="99"/>
      <c r="J47" s="99">
        <v>1.47</v>
      </c>
      <c r="K47" s="99"/>
      <c r="L47" s="99">
        <v>0.2</v>
      </c>
      <c r="M47" s="99">
        <v>0.81</v>
      </c>
      <c r="N47" s="99"/>
      <c r="O47" s="99"/>
      <c r="P47" s="99">
        <v>0.36</v>
      </c>
      <c r="Q47" s="99"/>
      <c r="R47" s="99">
        <v>0.16</v>
      </c>
      <c r="S47" s="99">
        <v>0.53</v>
      </c>
      <c r="T47" s="99">
        <v>1.28</v>
      </c>
      <c r="U47" s="99">
        <v>0.17</v>
      </c>
      <c r="V47" s="99">
        <v>0.14000000000000001</v>
      </c>
      <c r="W47" s="99">
        <v>0.1</v>
      </c>
    </row>
    <row r="48" spans="1:23" ht="43.9" customHeight="1">
      <c r="A48" s="101" t="s">
        <v>492</v>
      </c>
      <c r="B48" s="100" t="s">
        <v>493</v>
      </c>
      <c r="C48" s="99">
        <v>333.40999999999997</v>
      </c>
      <c r="D48" s="99">
        <v>6.35</v>
      </c>
      <c r="E48" s="99">
        <v>13.6</v>
      </c>
      <c r="F48" s="99">
        <v>34.68</v>
      </c>
      <c r="G48" s="99">
        <v>11.85</v>
      </c>
      <c r="H48" s="99">
        <v>16.329999999999998</v>
      </c>
      <c r="I48" s="99">
        <v>8.9600000000000009</v>
      </c>
      <c r="J48" s="99">
        <v>22.24</v>
      </c>
      <c r="K48" s="99">
        <v>0.73</v>
      </c>
      <c r="L48" s="99">
        <v>14.35</v>
      </c>
      <c r="M48" s="99">
        <v>24.14</v>
      </c>
      <c r="N48" s="99">
        <v>7.48</v>
      </c>
      <c r="O48" s="99">
        <v>2.59</v>
      </c>
      <c r="P48" s="99">
        <v>43.4</v>
      </c>
      <c r="Q48" s="99">
        <v>20.68</v>
      </c>
      <c r="R48" s="99">
        <v>26.74</v>
      </c>
      <c r="S48" s="99">
        <v>27.33</v>
      </c>
      <c r="T48" s="99">
        <v>5.55</v>
      </c>
      <c r="U48" s="99">
        <v>3.45</v>
      </c>
      <c r="V48" s="99">
        <v>30.97</v>
      </c>
      <c r="W48" s="99">
        <v>11.99</v>
      </c>
    </row>
    <row r="49" spans="1:23" ht="16.5">
      <c r="A49" s="99" t="s">
        <v>118</v>
      </c>
      <c r="B49" s="100" t="s">
        <v>25</v>
      </c>
      <c r="C49" s="99">
        <v>192.67000000000002</v>
      </c>
      <c r="D49" s="99"/>
      <c r="E49" s="99"/>
      <c r="F49" s="99">
        <v>16.14</v>
      </c>
      <c r="G49" s="99"/>
      <c r="H49" s="99">
        <v>4.6500000000000004</v>
      </c>
      <c r="I49" s="99">
        <v>15.25</v>
      </c>
      <c r="J49" s="99"/>
      <c r="K49" s="99">
        <v>0.95</v>
      </c>
      <c r="L49" s="99"/>
      <c r="M49" s="99">
        <v>34.35</v>
      </c>
      <c r="N49" s="99"/>
      <c r="O49" s="99"/>
      <c r="P49" s="99">
        <v>1.64</v>
      </c>
      <c r="Q49" s="99">
        <v>0.74</v>
      </c>
      <c r="R49" s="99">
        <v>8.4700000000000006</v>
      </c>
      <c r="S49" s="99"/>
      <c r="T49" s="99"/>
      <c r="U49" s="99">
        <v>19.059999999999999</v>
      </c>
      <c r="V49" s="99">
        <v>84.05</v>
      </c>
      <c r="W49" s="99">
        <v>7.37</v>
      </c>
    </row>
    <row r="50" spans="1:23" ht="16.5">
      <c r="A50" s="99" t="s">
        <v>119</v>
      </c>
      <c r="B50" s="100" t="s">
        <v>26</v>
      </c>
      <c r="C50" s="99">
        <v>14.750000000000002</v>
      </c>
      <c r="D50" s="99">
        <v>0.44</v>
      </c>
      <c r="E50" s="99">
        <v>0.84</v>
      </c>
      <c r="F50" s="99">
        <v>0.8</v>
      </c>
      <c r="G50" s="99">
        <v>0.88</v>
      </c>
      <c r="H50" s="99">
        <v>1.08</v>
      </c>
      <c r="I50" s="99">
        <v>0.34</v>
      </c>
      <c r="J50" s="99">
        <v>1.02</v>
      </c>
      <c r="K50" s="99">
        <v>0.7</v>
      </c>
      <c r="L50" s="99">
        <v>0.47</v>
      </c>
      <c r="M50" s="99">
        <v>1.07</v>
      </c>
      <c r="N50" s="99">
        <v>0.26</v>
      </c>
      <c r="O50" s="99">
        <v>0.1</v>
      </c>
      <c r="P50" s="99">
        <v>0.49</v>
      </c>
      <c r="Q50" s="99">
        <v>0.39</v>
      </c>
      <c r="R50" s="99">
        <v>1</v>
      </c>
      <c r="S50" s="99">
        <v>1.67</v>
      </c>
      <c r="T50" s="99">
        <v>0.15</v>
      </c>
      <c r="U50" s="99">
        <v>0.47</v>
      </c>
      <c r="V50" s="99">
        <v>1.72</v>
      </c>
      <c r="W50" s="99">
        <v>0.86</v>
      </c>
    </row>
    <row r="51" spans="1:23" ht="16.5">
      <c r="A51" s="99" t="s">
        <v>494</v>
      </c>
      <c r="B51" s="100" t="s">
        <v>495</v>
      </c>
      <c r="C51" s="99">
        <v>1.36</v>
      </c>
      <c r="D51" s="99">
        <v>1.36</v>
      </c>
      <c r="E51" s="99"/>
      <c r="F51" s="99"/>
      <c r="G51" s="99"/>
      <c r="H51" s="99"/>
      <c r="I51" s="99"/>
      <c r="J51" s="99"/>
      <c r="K51" s="99"/>
      <c r="L51" s="99"/>
      <c r="M51" s="99"/>
      <c r="N51" s="99"/>
      <c r="O51" s="99"/>
      <c r="P51" s="99"/>
      <c r="Q51" s="99"/>
      <c r="R51" s="99"/>
      <c r="S51" s="99"/>
      <c r="T51" s="99"/>
      <c r="U51" s="99"/>
      <c r="V51" s="99"/>
      <c r="W51" s="99"/>
    </row>
    <row r="52" spans="1:23" ht="16.5">
      <c r="A52" s="99" t="s">
        <v>496</v>
      </c>
      <c r="B52" s="100" t="s">
        <v>27</v>
      </c>
      <c r="C52" s="99">
        <v>5.41</v>
      </c>
      <c r="D52" s="99"/>
      <c r="E52" s="99"/>
      <c r="F52" s="99">
        <v>0.32</v>
      </c>
      <c r="G52" s="99"/>
      <c r="H52" s="99">
        <v>0.18</v>
      </c>
      <c r="I52" s="99"/>
      <c r="J52" s="99"/>
      <c r="K52" s="99"/>
      <c r="L52" s="99"/>
      <c r="M52" s="99">
        <v>0.17</v>
      </c>
      <c r="N52" s="99">
        <v>0.1</v>
      </c>
      <c r="O52" s="99"/>
      <c r="P52" s="99">
        <v>0.65</v>
      </c>
      <c r="Q52" s="99"/>
      <c r="R52" s="99">
        <v>1.04</v>
      </c>
      <c r="S52" s="99"/>
      <c r="T52" s="99"/>
      <c r="U52" s="99">
        <v>0.5</v>
      </c>
      <c r="V52" s="99">
        <v>1</v>
      </c>
      <c r="W52" s="99">
        <v>1.45</v>
      </c>
    </row>
    <row r="53" spans="1:23" ht="16.5">
      <c r="A53" s="99" t="s">
        <v>497</v>
      </c>
      <c r="B53" s="100" t="s">
        <v>498</v>
      </c>
      <c r="C53" s="99">
        <v>2204.3999999999996</v>
      </c>
      <c r="D53" s="99">
        <v>19.75</v>
      </c>
      <c r="E53" s="99">
        <v>131.1</v>
      </c>
      <c r="F53" s="99">
        <v>148.81</v>
      </c>
      <c r="G53" s="99">
        <v>112.65</v>
      </c>
      <c r="H53" s="99">
        <v>105.93</v>
      </c>
      <c r="I53" s="99">
        <v>94.26</v>
      </c>
      <c r="J53" s="99">
        <v>386.37</v>
      </c>
      <c r="K53" s="99">
        <v>92.08</v>
      </c>
      <c r="L53" s="99">
        <v>71.55</v>
      </c>
      <c r="M53" s="99">
        <v>106.11</v>
      </c>
      <c r="N53" s="99">
        <v>25.52</v>
      </c>
      <c r="O53" s="99">
        <v>64.78</v>
      </c>
      <c r="P53" s="99">
        <v>140.19</v>
      </c>
      <c r="Q53" s="99">
        <v>41.61</v>
      </c>
      <c r="R53" s="99">
        <v>131.62</v>
      </c>
      <c r="S53" s="99">
        <v>92.68</v>
      </c>
      <c r="T53" s="99">
        <v>73.61</v>
      </c>
      <c r="U53" s="99">
        <v>103.39</v>
      </c>
      <c r="V53" s="99">
        <v>128.16999999999999</v>
      </c>
      <c r="W53" s="99">
        <v>134.22</v>
      </c>
    </row>
    <row r="54" spans="1:23" ht="16.5">
      <c r="A54" s="99" t="s">
        <v>499</v>
      </c>
      <c r="B54" s="100" t="s">
        <v>500</v>
      </c>
      <c r="C54" s="99">
        <v>165.59</v>
      </c>
      <c r="D54" s="99">
        <v>5.45</v>
      </c>
      <c r="E54" s="99">
        <v>5</v>
      </c>
      <c r="F54" s="99">
        <v>8.5399999999999991</v>
      </c>
      <c r="G54" s="99">
        <v>1.62</v>
      </c>
      <c r="H54" s="99">
        <v>3.32</v>
      </c>
      <c r="I54" s="99">
        <v>1.54</v>
      </c>
      <c r="J54" s="99">
        <v>1.44</v>
      </c>
      <c r="K54" s="99"/>
      <c r="L54" s="99">
        <v>0.65</v>
      </c>
      <c r="M54" s="99">
        <v>105.63</v>
      </c>
      <c r="N54" s="99">
        <v>0.16</v>
      </c>
      <c r="O54" s="99">
        <v>1.25</v>
      </c>
      <c r="P54" s="99">
        <v>0.03</v>
      </c>
      <c r="Q54" s="99">
        <v>0.3</v>
      </c>
      <c r="R54" s="99">
        <v>0.1</v>
      </c>
      <c r="S54" s="99">
        <v>9.09</v>
      </c>
      <c r="T54" s="99"/>
      <c r="U54" s="99">
        <v>0.84</v>
      </c>
      <c r="V54" s="99">
        <v>6.1</v>
      </c>
      <c r="W54" s="99">
        <v>14.53</v>
      </c>
    </row>
    <row r="55" spans="1:23" ht="16.5">
      <c r="A55" s="99" t="s">
        <v>501</v>
      </c>
      <c r="B55" s="100" t="s">
        <v>502</v>
      </c>
      <c r="C55" s="99">
        <v>0</v>
      </c>
      <c r="D55" s="99"/>
      <c r="E55" s="99"/>
      <c r="F55" s="99"/>
      <c r="G55" s="99"/>
      <c r="H55" s="99"/>
      <c r="I55" s="99"/>
      <c r="J55" s="99"/>
      <c r="K55" s="99"/>
      <c r="L55" s="99"/>
      <c r="M55" s="99"/>
      <c r="N55" s="99"/>
      <c r="O55" s="99"/>
      <c r="P55" s="99"/>
      <c r="Q55" s="99"/>
      <c r="R55" s="99"/>
      <c r="S55" s="99"/>
      <c r="T55" s="99"/>
      <c r="U55" s="99"/>
      <c r="V55" s="99"/>
      <c r="W55" s="99"/>
    </row>
    <row r="56" spans="1:23" ht="16.5">
      <c r="A56" s="97" t="s">
        <v>503</v>
      </c>
      <c r="B56" s="100" t="s">
        <v>504</v>
      </c>
      <c r="C56" s="99">
        <v>3758.7700000000004</v>
      </c>
      <c r="D56" s="99">
        <v>7.4700000000000006</v>
      </c>
      <c r="E56" s="99">
        <v>458.97</v>
      </c>
      <c r="F56" s="99">
        <v>246.83</v>
      </c>
      <c r="G56" s="99">
        <v>244.66</v>
      </c>
      <c r="H56" s="99">
        <v>192.08</v>
      </c>
      <c r="I56" s="99">
        <v>110.78</v>
      </c>
      <c r="J56" s="99">
        <v>377.57000000000005</v>
      </c>
      <c r="K56" s="99">
        <v>370.71000000000004</v>
      </c>
      <c r="L56" s="99">
        <v>44.2</v>
      </c>
      <c r="M56" s="99">
        <v>45.08</v>
      </c>
      <c r="N56" s="99">
        <v>11.12</v>
      </c>
      <c r="O56" s="99">
        <v>42.46</v>
      </c>
      <c r="P56" s="99">
        <v>199.05</v>
      </c>
      <c r="Q56" s="99">
        <v>119.27</v>
      </c>
      <c r="R56" s="99">
        <v>325.46000000000004</v>
      </c>
      <c r="S56" s="99">
        <v>136.97</v>
      </c>
      <c r="T56" s="99">
        <v>61.870000000000005</v>
      </c>
      <c r="U56" s="99">
        <v>159.32999999999998</v>
      </c>
      <c r="V56" s="99">
        <v>138.52000000000001</v>
      </c>
      <c r="W56" s="99">
        <v>466.37</v>
      </c>
    </row>
    <row r="57" spans="1:23" ht="16.5">
      <c r="A57" s="99" t="s">
        <v>505</v>
      </c>
      <c r="B57" s="100" t="s">
        <v>506</v>
      </c>
      <c r="C57" s="99">
        <v>755.7299999999999</v>
      </c>
      <c r="D57" s="99">
        <v>6.86</v>
      </c>
      <c r="E57" s="99">
        <v>89.05</v>
      </c>
      <c r="F57" s="99">
        <v>19.27</v>
      </c>
      <c r="G57" s="99">
        <v>33.909999999999997</v>
      </c>
      <c r="H57" s="99">
        <v>27.64</v>
      </c>
      <c r="I57" s="99">
        <v>27.69</v>
      </c>
      <c r="J57" s="99">
        <v>56.59</v>
      </c>
      <c r="K57" s="99">
        <v>40.130000000000003</v>
      </c>
      <c r="L57" s="99">
        <v>40.14</v>
      </c>
      <c r="M57" s="99">
        <v>20.49</v>
      </c>
      <c r="N57" s="99">
        <v>11.12</v>
      </c>
      <c r="O57" s="99">
        <v>14.26</v>
      </c>
      <c r="P57" s="99">
        <v>31.3</v>
      </c>
      <c r="Q57" s="99">
        <v>40.700000000000003</v>
      </c>
      <c r="R57" s="99">
        <v>24.39</v>
      </c>
      <c r="S57" s="99">
        <v>37.9</v>
      </c>
      <c r="T57" s="99">
        <v>55.46</v>
      </c>
      <c r="U57" s="99">
        <v>71.930000000000007</v>
      </c>
      <c r="V57" s="99">
        <v>56.13</v>
      </c>
      <c r="W57" s="99">
        <v>50.77</v>
      </c>
    </row>
    <row r="58" spans="1:23" ht="16.5">
      <c r="A58" s="99" t="s">
        <v>507</v>
      </c>
      <c r="B58" s="100" t="s">
        <v>508</v>
      </c>
      <c r="C58" s="99">
        <v>215.54000000000002</v>
      </c>
      <c r="D58" s="99">
        <v>0.61</v>
      </c>
      <c r="E58" s="99"/>
      <c r="F58" s="99"/>
      <c r="G58" s="99">
        <v>5.56</v>
      </c>
      <c r="H58" s="99">
        <v>0.19</v>
      </c>
      <c r="I58" s="99">
        <v>35.89</v>
      </c>
      <c r="J58" s="99">
        <v>34.18</v>
      </c>
      <c r="K58" s="99">
        <v>15.47</v>
      </c>
      <c r="L58" s="99">
        <v>4.0599999999999996</v>
      </c>
      <c r="M58" s="99">
        <v>24.59</v>
      </c>
      <c r="N58" s="99"/>
      <c r="O58" s="99">
        <v>28.2</v>
      </c>
      <c r="P58" s="99"/>
      <c r="Q58" s="99"/>
      <c r="R58" s="99">
        <v>29.53</v>
      </c>
      <c r="S58" s="99">
        <v>16.399999999999999</v>
      </c>
      <c r="T58" s="99">
        <v>6.41</v>
      </c>
      <c r="U58" s="99">
        <v>10.02</v>
      </c>
      <c r="V58" s="99">
        <v>3.24</v>
      </c>
      <c r="W58" s="99">
        <v>1.19</v>
      </c>
    </row>
    <row r="59" spans="1:23" ht="16.5">
      <c r="A59" s="99" t="s">
        <v>509</v>
      </c>
      <c r="B59" s="100" t="s">
        <v>510</v>
      </c>
      <c r="C59" s="99">
        <v>2787.5000000000005</v>
      </c>
      <c r="D59" s="99"/>
      <c r="E59" s="99">
        <v>369.92</v>
      </c>
      <c r="F59" s="99">
        <v>227.56</v>
      </c>
      <c r="G59" s="99">
        <v>205.19</v>
      </c>
      <c r="H59" s="99">
        <v>164.25</v>
      </c>
      <c r="I59" s="99">
        <v>47.2</v>
      </c>
      <c r="J59" s="99">
        <v>286.8</v>
      </c>
      <c r="K59" s="99">
        <v>315.11</v>
      </c>
      <c r="L59" s="99"/>
      <c r="M59" s="99"/>
      <c r="N59" s="99"/>
      <c r="O59" s="99"/>
      <c r="P59" s="99">
        <v>167.75</v>
      </c>
      <c r="Q59" s="99">
        <v>78.569999999999993</v>
      </c>
      <c r="R59" s="99">
        <v>271.54000000000002</v>
      </c>
      <c r="S59" s="99">
        <v>82.67</v>
      </c>
      <c r="T59" s="99"/>
      <c r="U59" s="99">
        <v>77.38</v>
      </c>
      <c r="V59" s="99">
        <v>79.150000000000006</v>
      </c>
      <c r="W59" s="99">
        <v>414.41</v>
      </c>
    </row>
    <row r="60" spans="1:23" ht="16.5" hidden="1">
      <c r="A60" s="105" t="s">
        <v>511</v>
      </c>
      <c r="B60" s="105" t="s">
        <v>512</v>
      </c>
      <c r="C60" s="105"/>
      <c r="D60" s="105"/>
      <c r="E60" s="105"/>
      <c r="F60" s="105"/>
      <c r="G60" s="105"/>
      <c r="H60" s="105"/>
      <c r="I60" s="105"/>
      <c r="J60" s="105"/>
      <c r="K60" s="105"/>
      <c r="L60" s="105"/>
      <c r="M60" s="105"/>
      <c r="N60" s="105"/>
      <c r="O60" s="105"/>
      <c r="P60" s="105"/>
      <c r="Q60" s="105"/>
      <c r="R60" s="105"/>
      <c r="S60" s="105"/>
      <c r="T60" s="105"/>
      <c r="U60" s="105"/>
      <c r="V60" s="105"/>
      <c r="W60" s="105"/>
    </row>
    <row r="61" spans="1:23" ht="16.5" hidden="1">
      <c r="A61" s="105" t="s">
        <v>513</v>
      </c>
      <c r="B61" s="105" t="s">
        <v>514</v>
      </c>
      <c r="C61" s="105"/>
      <c r="D61" s="105"/>
      <c r="E61" s="105"/>
      <c r="F61" s="105"/>
      <c r="G61" s="105"/>
      <c r="H61" s="105"/>
      <c r="I61" s="105"/>
      <c r="J61" s="105"/>
      <c r="K61" s="105"/>
      <c r="L61" s="105"/>
      <c r="M61" s="105"/>
      <c r="N61" s="105"/>
      <c r="O61" s="105"/>
      <c r="P61" s="105"/>
      <c r="Q61" s="105"/>
      <c r="R61" s="105"/>
      <c r="S61" s="105"/>
      <c r="T61" s="105"/>
      <c r="U61" s="105"/>
      <c r="V61" s="105"/>
      <c r="W61" s="105"/>
    </row>
    <row r="62" spans="1:23" ht="16.5" hidden="1">
      <c r="A62" s="105" t="s">
        <v>515</v>
      </c>
      <c r="B62" s="105" t="s">
        <v>516</v>
      </c>
      <c r="C62" s="105"/>
      <c r="D62" s="105"/>
      <c r="E62" s="105"/>
      <c r="F62" s="105"/>
      <c r="G62" s="105"/>
      <c r="H62" s="105"/>
      <c r="I62" s="105"/>
      <c r="J62" s="105"/>
      <c r="K62" s="105"/>
      <c r="L62" s="105"/>
      <c r="M62" s="105"/>
      <c r="N62" s="105"/>
      <c r="O62" s="105"/>
      <c r="P62" s="105"/>
      <c r="Q62" s="105"/>
      <c r="R62" s="105"/>
      <c r="S62" s="105"/>
      <c r="T62" s="105"/>
      <c r="U62" s="105"/>
      <c r="V62" s="105"/>
      <c r="W62" s="105"/>
    </row>
    <row r="63" spans="1:23" ht="16.5" hidden="1">
      <c r="A63" s="105" t="s">
        <v>517</v>
      </c>
      <c r="B63" s="105"/>
      <c r="C63" s="105"/>
      <c r="D63" s="105"/>
      <c r="E63" s="105"/>
      <c r="F63" s="105"/>
      <c r="G63" s="105"/>
      <c r="H63" s="105"/>
      <c r="I63" s="105"/>
      <c r="J63" s="105"/>
      <c r="K63" s="105"/>
      <c r="L63" s="105"/>
      <c r="M63" s="105"/>
      <c r="N63" s="105"/>
      <c r="O63" s="105"/>
      <c r="P63" s="105"/>
      <c r="Q63" s="105"/>
      <c r="R63" s="105"/>
      <c r="S63" s="105"/>
      <c r="T63" s="105"/>
      <c r="U63" s="105"/>
      <c r="V63" s="105"/>
      <c r="W63" s="105"/>
    </row>
    <row r="64" spans="1:23" ht="16.5" hidden="1">
      <c r="A64" s="105" t="s">
        <v>518</v>
      </c>
      <c r="B64" s="105" t="s">
        <v>519</v>
      </c>
      <c r="C64" s="105"/>
      <c r="D64" s="105"/>
      <c r="E64" s="105"/>
      <c r="F64" s="105"/>
      <c r="G64" s="105"/>
      <c r="H64" s="105"/>
      <c r="I64" s="105"/>
      <c r="J64" s="105"/>
      <c r="K64" s="105"/>
      <c r="L64" s="105"/>
      <c r="M64" s="105"/>
      <c r="N64" s="105"/>
      <c r="O64" s="105"/>
      <c r="P64" s="105"/>
      <c r="Q64" s="105"/>
      <c r="R64" s="105"/>
      <c r="S64" s="105"/>
      <c r="T64" s="105"/>
      <c r="U64" s="105"/>
      <c r="V64" s="105"/>
      <c r="W64" s="105"/>
    </row>
    <row r="65" spans="1:23" ht="16.5" hidden="1">
      <c r="A65" s="105" t="s">
        <v>520</v>
      </c>
      <c r="B65" s="105" t="s">
        <v>521</v>
      </c>
      <c r="C65" s="105"/>
      <c r="D65" s="105"/>
      <c r="E65" s="105"/>
      <c r="F65" s="105"/>
      <c r="G65" s="105"/>
      <c r="H65" s="105"/>
      <c r="I65" s="105"/>
      <c r="J65" s="105"/>
      <c r="K65" s="105"/>
      <c r="L65" s="105"/>
      <c r="M65" s="105"/>
      <c r="N65" s="105"/>
      <c r="O65" s="105"/>
      <c r="P65" s="105"/>
      <c r="Q65" s="105"/>
      <c r="R65" s="105"/>
      <c r="S65" s="105"/>
      <c r="T65" s="105"/>
      <c r="U65" s="105"/>
      <c r="V65" s="105"/>
      <c r="W65" s="105"/>
    </row>
    <row r="66" spans="1:23" ht="16.5" hidden="1">
      <c r="A66" s="105" t="s">
        <v>522</v>
      </c>
      <c r="B66" s="105" t="s">
        <v>523</v>
      </c>
      <c r="C66" s="105"/>
      <c r="D66" s="105"/>
      <c r="E66" s="105"/>
      <c r="F66" s="105"/>
      <c r="G66" s="105"/>
      <c r="H66" s="105"/>
      <c r="I66" s="105"/>
      <c r="J66" s="105"/>
      <c r="K66" s="105"/>
      <c r="L66" s="105"/>
      <c r="M66" s="105"/>
      <c r="N66" s="105"/>
      <c r="O66" s="105"/>
      <c r="P66" s="105"/>
      <c r="Q66" s="105"/>
      <c r="R66" s="105"/>
      <c r="S66" s="105"/>
      <c r="T66" s="105"/>
      <c r="U66" s="105"/>
      <c r="V66" s="105"/>
      <c r="W66" s="105"/>
    </row>
    <row r="67" spans="1:23" ht="16.5" hidden="1">
      <c r="A67" s="105" t="s">
        <v>524</v>
      </c>
      <c r="B67" s="105" t="s">
        <v>525</v>
      </c>
      <c r="C67" s="105"/>
      <c r="D67" s="105"/>
      <c r="E67" s="105"/>
      <c r="F67" s="105"/>
      <c r="G67" s="105"/>
      <c r="H67" s="105"/>
      <c r="I67" s="105"/>
      <c r="J67" s="105"/>
      <c r="K67" s="105"/>
      <c r="L67" s="105"/>
      <c r="M67" s="105"/>
      <c r="N67" s="105"/>
      <c r="O67" s="105"/>
      <c r="P67" s="105"/>
      <c r="Q67" s="105"/>
      <c r="R67" s="105"/>
      <c r="S67" s="105"/>
      <c r="T67" s="105"/>
      <c r="U67" s="105"/>
      <c r="V67" s="105"/>
      <c r="W67" s="105"/>
    </row>
    <row r="68" spans="1:23" ht="16.5" hidden="1">
      <c r="A68" s="105" t="s">
        <v>526</v>
      </c>
      <c r="B68" s="105" t="s">
        <v>527</v>
      </c>
      <c r="C68" s="105"/>
      <c r="D68" s="105"/>
      <c r="E68" s="105"/>
      <c r="F68" s="105"/>
      <c r="G68" s="105"/>
      <c r="H68" s="105"/>
      <c r="I68" s="105"/>
      <c r="J68" s="105"/>
      <c r="K68" s="105"/>
      <c r="L68" s="105"/>
      <c r="M68" s="105"/>
      <c r="N68" s="105"/>
      <c r="O68" s="105"/>
      <c r="P68" s="105"/>
      <c r="Q68" s="105"/>
      <c r="R68" s="105"/>
      <c r="S68" s="105"/>
      <c r="T68" s="105"/>
      <c r="U68" s="105"/>
      <c r="V68" s="105"/>
      <c r="W68" s="105"/>
    </row>
    <row r="69" spans="1:23" ht="16.5" hidden="1">
      <c r="A69" s="105" t="s">
        <v>528</v>
      </c>
      <c r="B69" s="105" t="s">
        <v>529</v>
      </c>
      <c r="C69" s="105"/>
      <c r="D69" s="105"/>
      <c r="E69" s="105"/>
      <c r="F69" s="105"/>
      <c r="G69" s="105"/>
      <c r="H69" s="105"/>
      <c r="I69" s="105"/>
      <c r="J69" s="105"/>
      <c r="K69" s="105"/>
      <c r="L69" s="105"/>
      <c r="M69" s="105"/>
      <c r="N69" s="105"/>
      <c r="O69" s="105"/>
      <c r="P69" s="105"/>
      <c r="Q69" s="105"/>
      <c r="R69" s="105"/>
      <c r="S69" s="105"/>
      <c r="T69" s="105"/>
      <c r="U69" s="105"/>
      <c r="V69" s="105"/>
      <c r="W69" s="105"/>
    </row>
    <row r="70" spans="1:23" ht="16.5" hidden="1">
      <c r="A70" s="105" t="s">
        <v>530</v>
      </c>
      <c r="B70" s="105" t="s">
        <v>531</v>
      </c>
      <c r="C70" s="105"/>
      <c r="D70" s="105"/>
      <c r="E70" s="105"/>
      <c r="F70" s="105"/>
      <c r="G70" s="105"/>
      <c r="H70" s="105"/>
      <c r="I70" s="105"/>
      <c r="J70" s="105"/>
      <c r="K70" s="105"/>
      <c r="L70" s="105"/>
      <c r="M70" s="105"/>
      <c r="N70" s="105"/>
      <c r="O70" s="105"/>
      <c r="P70" s="105"/>
      <c r="Q70" s="105"/>
      <c r="R70" s="105"/>
      <c r="S70" s="105"/>
      <c r="T70" s="105"/>
      <c r="U70" s="105"/>
      <c r="V70" s="105"/>
      <c r="W70" s="105"/>
    </row>
    <row r="71" spans="1:23" ht="16.5" hidden="1">
      <c r="A71" s="105" t="s">
        <v>532</v>
      </c>
      <c r="B71" s="105" t="s">
        <v>533</v>
      </c>
      <c r="C71" s="105"/>
      <c r="D71" s="105"/>
      <c r="E71" s="105"/>
      <c r="F71" s="105"/>
      <c r="G71" s="105"/>
      <c r="H71" s="105"/>
      <c r="I71" s="105"/>
      <c r="J71" s="105"/>
      <c r="K71" s="105"/>
      <c r="L71" s="105"/>
      <c r="M71" s="105"/>
      <c r="N71" s="105"/>
      <c r="O71" s="105"/>
      <c r="P71" s="105"/>
      <c r="Q71" s="105"/>
      <c r="R71" s="105"/>
      <c r="S71" s="105"/>
      <c r="T71" s="105"/>
      <c r="U71" s="105"/>
      <c r="V71" s="105"/>
      <c r="W71" s="105"/>
    </row>
    <row r="72" spans="1:23" ht="16.5" hidden="1">
      <c r="A72" s="105" t="s">
        <v>534</v>
      </c>
      <c r="B72" s="105" t="s">
        <v>535</v>
      </c>
      <c r="C72" s="105"/>
      <c r="D72" s="105"/>
      <c r="E72" s="105"/>
      <c r="F72" s="105"/>
      <c r="G72" s="105"/>
      <c r="H72" s="105"/>
      <c r="I72" s="105"/>
      <c r="J72" s="105"/>
      <c r="K72" s="105"/>
      <c r="L72" s="105"/>
      <c r="M72" s="105"/>
      <c r="N72" s="105"/>
      <c r="O72" s="105"/>
      <c r="P72" s="105"/>
      <c r="Q72" s="105"/>
      <c r="R72" s="105"/>
      <c r="S72" s="105"/>
      <c r="T72" s="105"/>
      <c r="U72" s="105"/>
      <c r="V72" s="105"/>
      <c r="W72" s="105"/>
    </row>
    <row r="73" spans="1:23" ht="16.5">
      <c r="A73" s="105"/>
      <c r="B73" s="105"/>
      <c r="C73" s="105"/>
      <c r="D73" s="105"/>
      <c r="E73" s="105"/>
      <c r="F73" s="105"/>
      <c r="G73" s="105"/>
      <c r="H73" s="105"/>
      <c r="I73" s="105"/>
      <c r="J73" s="105"/>
      <c r="K73" s="105"/>
      <c r="L73" s="105"/>
      <c r="M73" s="105"/>
      <c r="N73" s="105"/>
      <c r="O73" s="105"/>
      <c r="P73" s="105"/>
      <c r="Q73" s="105"/>
      <c r="R73" s="105"/>
      <c r="S73" s="105"/>
      <c r="T73" s="105"/>
      <c r="U73" s="105"/>
      <c r="V73" s="105"/>
      <c r="W73" s="105"/>
    </row>
    <row r="74" spans="1:23" ht="16.5">
      <c r="A74" s="105" t="s">
        <v>536</v>
      </c>
      <c r="B74" s="105"/>
      <c r="C74" s="105"/>
      <c r="D74" s="105"/>
      <c r="E74" s="105"/>
      <c r="F74" s="105"/>
      <c r="G74" s="105"/>
      <c r="H74" s="105"/>
      <c r="I74" s="105"/>
      <c r="J74" s="105"/>
      <c r="K74" s="105"/>
      <c r="L74" s="105"/>
      <c r="M74" s="105"/>
      <c r="N74" s="105"/>
      <c r="O74" s="105"/>
      <c r="P74" s="105"/>
      <c r="Q74" s="105"/>
      <c r="R74" s="105"/>
      <c r="S74" s="105"/>
      <c r="T74" s="105"/>
      <c r="U74" s="105"/>
      <c r="V74" s="105"/>
      <c r="W74" s="105"/>
    </row>
  </sheetData>
  <mergeCells count="1">
    <mergeCell ref="A2:W2"/>
  </mergeCells>
  <printOptions horizontalCentered="1"/>
  <pageMargins left="0.45" right="0.25" top="0.35" bottom="0.35" header="0.3" footer="0.3"/>
  <pageSetup paperSize="8" scale="6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7</vt:i4>
      </vt:variant>
    </vt:vector>
  </HeadingPairs>
  <TitlesOfParts>
    <vt:vector size="11" baseType="lpstr">
      <vt:lpstr>KH 2017</vt:lpstr>
      <vt:lpstr>PL1</vt:lpstr>
      <vt:lpstr>PL2</vt:lpstr>
      <vt:lpstr>HIEN TRANG 2016</vt:lpstr>
      <vt:lpstr>'HIEN TRANG 2016'!Print_Area</vt:lpstr>
      <vt:lpstr>'KH 2017'!Print_Area</vt:lpstr>
      <vt:lpstr>'PL1'!Print_Area</vt:lpstr>
      <vt:lpstr>'PL2'!Print_Area</vt:lpstr>
      <vt:lpstr>'KH 2017'!Print_Titles</vt:lpstr>
      <vt:lpstr>'PL1'!Print_Titles</vt:lpstr>
      <vt:lpstr>'PL2'!Print_Titles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HTC</dc:creator>
  <cp:lastModifiedBy>Windows User</cp:lastModifiedBy>
  <cp:lastPrinted>2017-08-27T02:05:59Z</cp:lastPrinted>
  <dcterms:created xsi:type="dcterms:W3CDTF">2016-05-10T08:49:27Z</dcterms:created>
  <dcterms:modified xsi:type="dcterms:W3CDTF">2017-08-27T07:24:43Z</dcterms:modified>
</cp:coreProperties>
</file>