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17400" windowHeight="7875" tabRatio="708"/>
  </bookViews>
  <sheets>
    <sheet name="KH 2017" sheetId="1" r:id="rId1"/>
  </sheets>
  <externalReferences>
    <externalReference r:id="rId2"/>
  </externalReferences>
  <definedNames>
    <definedName name="_xlnm._FilterDatabase" localSheetId="0" hidden="1">'KH 2017'!$A$6:$AF$6</definedName>
    <definedName name="madat">'[1]bieu tuyen hoa 2017'!$B$15:$AY$15</definedName>
    <definedName name="maxa">'[1]bieu tuyen hoa 2017'!$E$4:$AH$4</definedName>
    <definedName name="_xlnm.Print_Area" localSheetId="0">'KH 2017'!$A$1:$AH$123</definedName>
    <definedName name="_xlnm.Print_Titles" localSheetId="0">'KH 2017'!$4:$6</definedName>
  </definedNames>
  <calcPr calcId="144525"/>
</workbook>
</file>

<file path=xl/calcChain.xml><?xml version="1.0" encoding="utf-8"?>
<calcChain xmlns="http://schemas.openxmlformats.org/spreadsheetml/2006/main">
  <c r="K43" i="1"/>
  <c r="K30"/>
  <c r="E115"/>
  <c r="F115"/>
  <c r="G115"/>
  <c r="H115"/>
  <c r="I115"/>
  <c r="J115"/>
  <c r="K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D115"/>
  <c r="E110"/>
  <c r="F110"/>
  <c r="G110"/>
  <c r="H110"/>
  <c r="I110"/>
  <c r="J110"/>
  <c r="K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D110"/>
  <c r="E107"/>
  <c r="F107"/>
  <c r="G107"/>
  <c r="H107"/>
  <c r="I107"/>
  <c r="J107"/>
  <c r="K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D107"/>
  <c r="E103"/>
  <c r="F103"/>
  <c r="G103"/>
  <c r="H103"/>
  <c r="I103"/>
  <c r="J103"/>
  <c r="K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D103"/>
  <c r="E100"/>
  <c r="F100"/>
  <c r="G100"/>
  <c r="H100"/>
  <c r="I100"/>
  <c r="J100"/>
  <c r="K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D100"/>
  <c r="E97"/>
  <c r="F97"/>
  <c r="G97"/>
  <c r="H97"/>
  <c r="I97"/>
  <c r="J97"/>
  <c r="K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D97"/>
  <c r="E94"/>
  <c r="F94"/>
  <c r="G94"/>
  <c r="H94"/>
  <c r="I94"/>
  <c r="J94"/>
  <c r="K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D94"/>
  <c r="D93" s="1"/>
  <c r="D92" s="1"/>
  <c r="E91"/>
  <c r="F91"/>
  <c r="G91"/>
  <c r="H91"/>
  <c r="I91"/>
  <c r="J91"/>
  <c r="K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C90"/>
  <c r="E85"/>
  <c r="F85"/>
  <c r="G85"/>
  <c r="H85"/>
  <c r="I85"/>
  <c r="J85"/>
  <c r="K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D81"/>
  <c r="E81"/>
  <c r="F81"/>
  <c r="G81"/>
  <c r="H81"/>
  <c r="I81"/>
  <c r="J81"/>
  <c r="K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E79"/>
  <c r="F79"/>
  <c r="G79"/>
  <c r="H79"/>
  <c r="I79"/>
  <c r="J79"/>
  <c r="K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D79"/>
  <c r="D91" l="1"/>
  <c r="D89" s="1"/>
  <c r="E60" l="1"/>
  <c r="F60"/>
  <c r="G60"/>
  <c r="H60"/>
  <c r="I60"/>
  <c r="J60"/>
  <c r="K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D60"/>
  <c r="E57"/>
  <c r="F57"/>
  <c r="G57"/>
  <c r="H57"/>
  <c r="I57"/>
  <c r="J57"/>
  <c r="K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D57"/>
  <c r="L53"/>
  <c r="C53" s="1"/>
  <c r="L54"/>
  <c r="C54" s="1"/>
  <c r="L55"/>
  <c r="C55" s="1"/>
  <c r="L56"/>
  <c r="C56" s="1"/>
  <c r="L58"/>
  <c r="C58" s="1"/>
  <c r="L59"/>
  <c r="C59" s="1"/>
  <c r="L61"/>
  <c r="C61" s="1"/>
  <c r="L62"/>
  <c r="C62" s="1"/>
  <c r="L63"/>
  <c r="C63" s="1"/>
  <c r="L64"/>
  <c r="C64" s="1"/>
  <c r="L65"/>
  <c r="C65" s="1"/>
  <c r="L66"/>
  <c r="C66" s="1"/>
  <c r="L67"/>
  <c r="C67" s="1"/>
  <c r="L68"/>
  <c r="C68" s="1"/>
  <c r="L69"/>
  <c r="C69" s="1"/>
  <c r="L70"/>
  <c r="C70" s="1"/>
  <c r="L71"/>
  <c r="C71" s="1"/>
  <c r="L72"/>
  <c r="C72" s="1"/>
  <c r="L73"/>
  <c r="C73" s="1"/>
  <c r="L74"/>
  <c r="C74" s="1"/>
  <c r="L75"/>
  <c r="C75" s="1"/>
  <c r="L76"/>
  <c r="C76" s="1"/>
  <c r="L77"/>
  <c r="C77" s="1"/>
  <c r="L78"/>
  <c r="C78" s="1"/>
  <c r="L80"/>
  <c r="L82"/>
  <c r="L83"/>
  <c r="C83" s="1"/>
  <c r="L84"/>
  <c r="C84" s="1"/>
  <c r="L86"/>
  <c r="L87"/>
  <c r="L88"/>
  <c r="C88" s="1"/>
  <c r="L89"/>
  <c r="C89" s="1"/>
  <c r="L92"/>
  <c r="L93"/>
  <c r="C93" s="1"/>
  <c r="L95"/>
  <c r="L96"/>
  <c r="C96" s="1"/>
  <c r="L98"/>
  <c r="L99"/>
  <c r="L101"/>
  <c r="L102"/>
  <c r="C102" s="1"/>
  <c r="L104"/>
  <c r="C104" s="1"/>
  <c r="L105"/>
  <c r="C105" s="1"/>
  <c r="L106"/>
  <c r="C106" s="1"/>
  <c r="L108"/>
  <c r="L109"/>
  <c r="C109" s="1"/>
  <c r="L111"/>
  <c r="C111" s="1"/>
  <c r="L112"/>
  <c r="C112" s="1"/>
  <c r="L113"/>
  <c r="C113" s="1"/>
  <c r="L114"/>
  <c r="C114" s="1"/>
  <c r="L116"/>
  <c r="C116" s="1"/>
  <c r="L117"/>
  <c r="C117" s="1"/>
  <c r="L118"/>
  <c r="C118" s="1"/>
  <c r="L119"/>
  <c r="C119" s="1"/>
  <c r="L120"/>
  <c r="C120" s="1"/>
  <c r="L121"/>
  <c r="C121" s="1"/>
  <c r="L122"/>
  <c r="C122" s="1"/>
  <c r="L8"/>
  <c r="L10"/>
  <c r="L12"/>
  <c r="L13"/>
  <c r="L14"/>
  <c r="L16"/>
  <c r="L19"/>
  <c r="L20"/>
  <c r="L21"/>
  <c r="L22"/>
  <c r="L23"/>
  <c r="L24"/>
  <c r="L25"/>
  <c r="L26"/>
  <c r="L27"/>
  <c r="L28"/>
  <c r="L29"/>
  <c r="L31"/>
  <c r="L32"/>
  <c r="L33"/>
  <c r="L34"/>
  <c r="L35"/>
  <c r="L36"/>
  <c r="L37"/>
  <c r="L38"/>
  <c r="L39"/>
  <c r="L41"/>
  <c r="L42"/>
  <c r="L44"/>
  <c r="L45"/>
  <c r="L46"/>
  <c r="L47"/>
  <c r="L48"/>
  <c r="L49"/>
  <c r="L51"/>
  <c r="N52"/>
  <c r="O52"/>
  <c r="P52"/>
  <c r="Q52"/>
  <c r="R52"/>
  <c r="S52"/>
  <c r="T52"/>
  <c r="U52"/>
  <c r="V52"/>
  <c r="W52"/>
  <c r="M52"/>
  <c r="E52"/>
  <c r="F52"/>
  <c r="G52"/>
  <c r="H52"/>
  <c r="I52"/>
  <c r="J52"/>
  <c r="K52"/>
  <c r="X52"/>
  <c r="Y52"/>
  <c r="Z52"/>
  <c r="AA52"/>
  <c r="AB52"/>
  <c r="AC52"/>
  <c r="AD52"/>
  <c r="AE52"/>
  <c r="AF52"/>
  <c r="D52"/>
  <c r="E50"/>
  <c r="F50"/>
  <c r="G50"/>
  <c r="H50"/>
  <c r="I50"/>
  <c r="J50"/>
  <c r="K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D50"/>
  <c r="E43"/>
  <c r="F43"/>
  <c r="G43"/>
  <c r="H43"/>
  <c r="I43"/>
  <c r="J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D43"/>
  <c r="E40"/>
  <c r="F40"/>
  <c r="G40"/>
  <c r="H40"/>
  <c r="I40"/>
  <c r="J40"/>
  <c r="K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D40"/>
  <c r="E30"/>
  <c r="F30"/>
  <c r="G30"/>
  <c r="H30"/>
  <c r="I30"/>
  <c r="J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D30"/>
  <c r="E18"/>
  <c r="E17" s="1"/>
  <c r="F18"/>
  <c r="G18"/>
  <c r="H18"/>
  <c r="I18"/>
  <c r="I17" s="1"/>
  <c r="J18"/>
  <c r="K18"/>
  <c r="M18"/>
  <c r="N18"/>
  <c r="N17" s="1"/>
  <c r="O18"/>
  <c r="P18"/>
  <c r="Q18"/>
  <c r="R18"/>
  <c r="R17" s="1"/>
  <c r="S18"/>
  <c r="T18"/>
  <c r="U18"/>
  <c r="V18"/>
  <c r="V17" s="1"/>
  <c r="W18"/>
  <c r="X18"/>
  <c r="Y18"/>
  <c r="Z18"/>
  <c r="Z17" s="1"/>
  <c r="AA18"/>
  <c r="AB18"/>
  <c r="AC18"/>
  <c r="AD18"/>
  <c r="AD17" s="1"/>
  <c r="AE18"/>
  <c r="AF18"/>
  <c r="D18"/>
  <c r="E15"/>
  <c r="F15"/>
  <c r="G15"/>
  <c r="H15"/>
  <c r="I15"/>
  <c r="J15"/>
  <c r="K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D15"/>
  <c r="E11"/>
  <c r="F11"/>
  <c r="G11"/>
  <c r="H11"/>
  <c r="I11"/>
  <c r="J11"/>
  <c r="K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D11"/>
  <c r="E9"/>
  <c r="F9"/>
  <c r="G9"/>
  <c r="H9"/>
  <c r="I9"/>
  <c r="J9"/>
  <c r="K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D9"/>
  <c r="AE123" l="1"/>
  <c r="W123"/>
  <c r="O123"/>
  <c r="F123"/>
  <c r="D17"/>
  <c r="Y17"/>
  <c r="Q17"/>
  <c r="AD123"/>
  <c r="V123"/>
  <c r="N123"/>
  <c r="AF17"/>
  <c r="AB17"/>
  <c r="X17"/>
  <c r="T17"/>
  <c r="P17"/>
  <c r="K17"/>
  <c r="G17"/>
  <c r="AC123"/>
  <c r="Y123"/>
  <c r="U123"/>
  <c r="Q123"/>
  <c r="M123"/>
  <c r="H123"/>
  <c r="AA123"/>
  <c r="S123"/>
  <c r="J123"/>
  <c r="AC17"/>
  <c r="U17"/>
  <c r="Z123"/>
  <c r="R123"/>
  <c r="I123"/>
  <c r="E123"/>
  <c r="AE17"/>
  <c r="AA17"/>
  <c r="W17"/>
  <c r="S17"/>
  <c r="O17"/>
  <c r="J17"/>
  <c r="F17"/>
  <c r="AF123"/>
  <c r="AB123"/>
  <c r="X123"/>
  <c r="T123"/>
  <c r="P123"/>
  <c r="K123"/>
  <c r="G123"/>
  <c r="M17"/>
  <c r="H17"/>
  <c r="L115"/>
  <c r="L110"/>
  <c r="C110" s="1"/>
  <c r="L107"/>
  <c r="C107" s="1"/>
  <c r="C108"/>
  <c r="L103"/>
  <c r="C103" s="1"/>
  <c r="C101"/>
  <c r="L100"/>
  <c r="C100" s="1"/>
  <c r="C98"/>
  <c r="L97"/>
  <c r="C97" s="1"/>
  <c r="L91"/>
  <c r="C91" s="1"/>
  <c r="C95"/>
  <c r="L94"/>
  <c r="C94" s="1"/>
  <c r="C92"/>
  <c r="L85"/>
  <c r="L81"/>
  <c r="C80"/>
  <c r="L79"/>
  <c r="C79" s="1"/>
  <c r="C82"/>
  <c r="L60"/>
  <c r="C60" s="1"/>
  <c r="L9"/>
  <c r="L11"/>
  <c r="C11" s="1"/>
  <c r="L15"/>
  <c r="L18"/>
  <c r="L30"/>
  <c r="L40"/>
  <c r="L50"/>
  <c r="L52"/>
  <c r="L57"/>
  <c r="C57" s="1"/>
  <c r="L43"/>
  <c r="C15"/>
  <c r="C10"/>
  <c r="C9"/>
  <c r="C115" l="1"/>
  <c r="L123"/>
  <c r="L17"/>
  <c r="C52" l="1"/>
  <c r="C51" l="1"/>
  <c r="C50" l="1"/>
  <c r="C49" l="1"/>
  <c r="C48" l="1"/>
  <c r="C47" l="1"/>
  <c r="C46" l="1"/>
  <c r="C45" l="1"/>
  <c r="C44" l="1"/>
  <c r="C43" l="1"/>
  <c r="C40" l="1"/>
  <c r="C39" l="1"/>
  <c r="C38" l="1"/>
  <c r="C37" l="1"/>
  <c r="C36" l="1"/>
  <c r="C35" l="1"/>
  <c r="C34" l="1"/>
  <c r="C33" l="1"/>
  <c r="C32" l="1"/>
  <c r="C31" l="1"/>
  <c r="C30" l="1"/>
  <c r="C29" l="1"/>
  <c r="C28" l="1"/>
  <c r="C27" l="1"/>
  <c r="C26" l="1"/>
  <c r="C25" l="1"/>
  <c r="C24" l="1"/>
  <c r="C23" l="1"/>
  <c r="C22" l="1"/>
  <c r="C21" l="1"/>
  <c r="C20" l="1"/>
  <c r="C19" l="1"/>
  <c r="C18"/>
  <c r="C17" s="1"/>
  <c r="C87"/>
  <c r="C86" l="1"/>
  <c r="D85"/>
  <c r="C81"/>
  <c r="C85" l="1"/>
  <c r="C123" s="1"/>
  <c r="D123"/>
</calcChain>
</file>

<file path=xl/sharedStrings.xml><?xml version="1.0" encoding="utf-8"?>
<sst xmlns="http://schemas.openxmlformats.org/spreadsheetml/2006/main" count="520" uniqueCount="317">
  <si>
    <t>Thứ tự</t>
  </si>
  <si>
    <t>Tên công trình</t>
  </si>
  <si>
    <t>Mã quy hoạch</t>
  </si>
  <si>
    <t>vị trí 
(xã, phường, 
thị trấn)</t>
  </si>
  <si>
    <t>Diện tích</t>
  </si>
  <si>
    <t>CLN</t>
  </si>
  <si>
    <t>NKH</t>
  </si>
  <si>
    <t>CQP</t>
  </si>
  <si>
    <t>CAN</t>
  </si>
  <si>
    <t>TMD</t>
  </si>
  <si>
    <t>SKC</t>
  </si>
  <si>
    <t>SKS</t>
  </si>
  <si>
    <t>DGT</t>
  </si>
  <si>
    <t>DTL</t>
  </si>
  <si>
    <t>DNL</t>
  </si>
  <si>
    <t>DBV</t>
  </si>
  <si>
    <t>DVH</t>
  </si>
  <si>
    <t>DYT</t>
  </si>
  <si>
    <t>DGD</t>
  </si>
  <si>
    <t>DTT</t>
  </si>
  <si>
    <t>DKH</t>
  </si>
  <si>
    <t>DXH</t>
  </si>
  <si>
    <t>DCH</t>
  </si>
  <si>
    <t>DRA</t>
  </si>
  <si>
    <t>ONT</t>
  </si>
  <si>
    <t>ODT</t>
  </si>
  <si>
    <t>TSC</t>
  </si>
  <si>
    <t>DTS</t>
  </si>
  <si>
    <t>TON</t>
  </si>
  <si>
    <t>SKX</t>
  </si>
  <si>
    <t>DSH</t>
  </si>
  <si>
    <t>TIN</t>
  </si>
  <si>
    <t>QH</t>
  </si>
  <si>
    <t>Công an TT Đồng Lê</t>
  </si>
  <si>
    <t>Thị trần Đồng Lê</t>
  </si>
  <si>
    <t>Đất trồng cây lâu năm</t>
  </si>
  <si>
    <t>Xã Ngư Hóa</t>
  </si>
  <si>
    <t>Quy hoạch đất trồng cây lâu năm</t>
  </si>
  <si>
    <t>Xã Kim Hóa</t>
  </si>
  <si>
    <t xml:space="preserve">Đồn biên phòng </t>
  </si>
  <si>
    <t>Xã Thanh Hóa</t>
  </si>
  <si>
    <t>Xã Lê Hóa</t>
  </si>
  <si>
    <t>Xã Tiến Hóa</t>
  </si>
  <si>
    <t>Chợ Cao Quảng</t>
  </si>
  <si>
    <t>Xã Cao Quảng</t>
  </si>
  <si>
    <t>Chợ trung tâm xã</t>
  </si>
  <si>
    <t>Xã Đồng Hóa</t>
  </si>
  <si>
    <t>Xã Hương Hóa</t>
  </si>
  <si>
    <t>Xã Mai Hóa</t>
  </si>
  <si>
    <t>Xã Văn Hóa</t>
  </si>
  <si>
    <t>Xã Thạch Hóa</t>
  </si>
  <si>
    <t>Trường mầm non xã Ngư Hóa</t>
  </si>
  <si>
    <t>Khu nội trú giáo viên</t>
  </si>
  <si>
    <t>Mở rộng mầm non Lâm Hoá</t>
  </si>
  <si>
    <t>Xã Lâm Hóa</t>
  </si>
  <si>
    <t xml:space="preserve">Trường mầm non Kim Lũ </t>
  </si>
  <si>
    <t>Xã Thanh Thạch</t>
  </si>
  <si>
    <t>Đường vào hai bên cầu Phú Xuân</t>
  </si>
  <si>
    <t>Đường giao thông nông thôn Tân Đức 3 (Cầu Khe Cạn)</t>
  </si>
  <si>
    <t>Đất giao thông toàn xã</t>
  </si>
  <si>
    <t>Mở rộng và nâng cấp Quốc Lộ 15A</t>
  </si>
  <si>
    <t>Đất giao thông</t>
  </si>
  <si>
    <t>Đường giao thông từ bản Cà Xen đến cột mốc 516 (Đường chiến lược quốc phòng)</t>
  </si>
  <si>
    <t>Xã Châu Hóa</t>
  </si>
  <si>
    <t>Xã Thuận Hóa</t>
  </si>
  <si>
    <t>Đường nối QL 12A vào khu căn cứ Khe Rôn</t>
  </si>
  <si>
    <t>Xã Sơn Hóa</t>
  </si>
  <si>
    <t>Mở rộng nâng cấp Quốc Lộ 12A</t>
  </si>
  <si>
    <t>Xã Đức Hóa</t>
  </si>
  <si>
    <t>Xã Phong Hoá</t>
  </si>
  <si>
    <t>Nâng cấp đường giao thông nông thôn 2</t>
  </si>
  <si>
    <t>Xã Nam Hóa</t>
  </si>
  <si>
    <t>Điểm thu gom rác thải</t>
  </si>
  <si>
    <t>Bãi rác Tiến Hoá</t>
  </si>
  <si>
    <t>Mở rộng nhà sinh hoạt cộng đồng thôn Xuân Sơn</t>
  </si>
  <si>
    <t>Đất thủy lợi toàn xã</t>
  </si>
  <si>
    <t>Hệ thống tưới tiêu Khe Trỗ</t>
  </si>
  <si>
    <t>Trạm bơm đầm thôn Lâm Lang</t>
  </si>
  <si>
    <t>Trạm bơm đập soong soong</t>
  </si>
  <si>
    <t>Hệ thống tưới tiêu nội đồng toàn xã</t>
  </si>
  <si>
    <t>Xây dựng hệ thống cấp nước sinh hoạt</t>
  </si>
  <si>
    <t>Trạm khí tượng thủy văn</t>
  </si>
  <si>
    <t>Nhà bảo vệ đàn vooc</t>
  </si>
  <si>
    <t>Bảo hiểm xã hội (Chuyển tiếp 2016)</t>
  </si>
  <si>
    <t>Sân vận động xã</t>
  </si>
  <si>
    <t>Nhà sinh hoạt cộng đồng thôn 4</t>
  </si>
  <si>
    <t>Trạm y tế xã</t>
  </si>
  <si>
    <t>Phòng khám đa khoa</t>
  </si>
  <si>
    <t>Trang trại chăn nuôi tập trung</t>
  </si>
  <si>
    <t>Đất ở đô thị</t>
  </si>
  <si>
    <t>Đất ở nông thôn</t>
  </si>
  <si>
    <t xml:space="preserve">Đất ở nông thôn </t>
  </si>
  <si>
    <t>Đất sản xuất kinh doanh</t>
  </si>
  <si>
    <t>Cơ sở kinh doanh nước đóng chai</t>
  </si>
  <si>
    <t>Dự án sản xuất vôi bột chất lượng cao</t>
  </si>
  <si>
    <t>Trụ sở trạm kiểm lâm Cao Quảng</t>
  </si>
  <si>
    <t xml:space="preserve">Đất làm vật liệu san lấp </t>
  </si>
  <si>
    <t>Cát sỏi làm VLXD thông thường (Đồng Lào)</t>
  </si>
  <si>
    <t>Cát sỏi làm VLXD thông thường ( Ba Tâm)</t>
  </si>
  <si>
    <t>Bãi chế biến VLXD thông thường</t>
  </si>
  <si>
    <t>Cát sỏi làm VLXD thông thường (Sảo Phong)</t>
  </si>
  <si>
    <t>Đất làm vật liệu san lấp (Núi Cục Mối)</t>
  </si>
  <si>
    <t>Đất làm vật liệu san lấp (Thôn Thanh Trúc)</t>
  </si>
  <si>
    <t>Quy hoạch đất tín ngưỡng</t>
  </si>
  <si>
    <t>Đất thương mại dịch vụ</t>
  </si>
  <si>
    <t>Khu du lịch sinh thái Hang Mọi</t>
  </si>
  <si>
    <t>Nhà thờ giáo họ Phong Lan</t>
  </si>
  <si>
    <t>Nhà thờ giáo họ Phong Phú</t>
  </si>
  <si>
    <t>Nâng cấp Tỉnh Lộ 559</t>
  </si>
  <si>
    <t>Mở rộng UBND xã Hương Hóa</t>
  </si>
  <si>
    <t>Mở rộng UBND xã Văn Hoá</t>
  </si>
  <si>
    <t>Mở rộng khuôn viên trụ sở UBND</t>
  </si>
  <si>
    <t>Công trình dự án mục đích quốc phòng, an ninh</t>
  </si>
  <si>
    <t>Đất an ninh</t>
  </si>
  <si>
    <t>Đất quốc phòng</t>
  </si>
  <si>
    <t>CÔNG TRÌNH, DỰ ÁN CẤP HUYỆN</t>
  </si>
  <si>
    <t xml:space="preserve">CÔNG TRÌNH DỰ ÁN ĐƯỢC PHÂN BỔ TỪ QUY HOẠCH SỬ DỤNG ĐẤT CẤP TỈNH </t>
  </si>
  <si>
    <t>Công trình dự án do Hội đồng nhân dân tỉnh chấp thuận mà phải thu hồi đất</t>
  </si>
  <si>
    <t>Đất cho hoạt động khoáng sản</t>
  </si>
  <si>
    <t>Đất cơ sở giáo dục và đào tạo</t>
  </si>
  <si>
    <t>Đất thủy lợi</t>
  </si>
  <si>
    <t>Đất cơ sở y tế</t>
  </si>
  <si>
    <t>Đất cơ sở thể dục - thể thao</t>
  </si>
  <si>
    <t>Đất chợ</t>
  </si>
  <si>
    <t xml:space="preserve">Đất bãi thải, xử lý chất thải   </t>
  </si>
  <si>
    <t xml:space="preserve">Đất ở tại nông thôn  </t>
  </si>
  <si>
    <t xml:space="preserve">Đất ở tại đô thị </t>
  </si>
  <si>
    <t xml:space="preserve">Đất xây dựng trụ sở cơ quan </t>
  </si>
  <si>
    <t>Đất xây dựng trụ sở của tổ chức sự nghiệp</t>
  </si>
  <si>
    <t xml:space="preserve">Đất cơ sở tôn giáo  </t>
  </si>
  <si>
    <t xml:space="preserve">Đất sản xuất vật liệu xây dựng, làm đồ gốm </t>
  </si>
  <si>
    <t xml:space="preserve">Đất sinh hoạt cộng đồng  </t>
  </si>
  <si>
    <t>Đất cơ sở tín ngưỡng</t>
  </si>
  <si>
    <t>khu vực cần chuyển mục đích sử dụng đất để thực hiện việc nhân chuyển nhượng, thuê quyền sử dụng đất nhận góp vốn bằng quyền sử dụng đất</t>
  </si>
  <si>
    <t xml:space="preserve">Đất sản xuất kinh doanh phi nông nghiệp </t>
  </si>
  <si>
    <t>Đất nông nghiệp khác</t>
  </si>
  <si>
    <t>Đập Khe Nèng</t>
  </si>
  <si>
    <t>Đập Ma hăng</t>
  </si>
  <si>
    <t>Kè chống xói lở bờ Sông Gianh</t>
  </si>
  <si>
    <t>Chợ cống</t>
  </si>
  <si>
    <t>Trường mầm non trung tâm</t>
  </si>
  <si>
    <t>Trường mầm non TT Đồng Lê</t>
  </si>
  <si>
    <t>Các xã trong huyện</t>
  </si>
  <si>
    <t>Bãi tập kết VLXD</t>
  </si>
  <si>
    <t>I</t>
  </si>
  <si>
    <t>I.1</t>
  </si>
  <si>
    <t>1.1</t>
  </si>
  <si>
    <t>2.1</t>
  </si>
  <si>
    <t>2.2</t>
  </si>
  <si>
    <t>II</t>
  </si>
  <si>
    <t>II.1</t>
  </si>
  <si>
    <t>3.1</t>
  </si>
  <si>
    <t>3.2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</si>
  <si>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</si>
  <si>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</si>
  <si>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</si>
  <si>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</si>
  <si>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</si>
  <si>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</si>
  <si>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</si>
  <si>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</si>
  <si>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</si>
  <si>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</si>
  <si>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</si>
  <si>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</si>
  <si>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8.1</t>
  </si>
  <si>
    <t>8.2</t>
  </si>
  <si>
    <t>9.1</t>
  </si>
  <si>
    <t>9.2</t>
  </si>
  <si>
    <t>10.1</t>
  </si>
  <si>
    <t>II.2</t>
  </si>
  <si>
    <t>1.2</t>
  </si>
  <si>
    <t>4.3</t>
  </si>
  <si>
    <t>4.4</t>
  </si>
  <si>
    <t>4.5</t>
  </si>
  <si>
    <t>4.6</t>
  </si>
  <si>
    <t>4.7</t>
  </si>
  <si>
    <t>4.8</t>
  </si>
  <si>
    <t>4.9</t>
  </si>
  <si>
    <t>Sét xi măng Văn Hoá</t>
  </si>
  <si>
    <t>Đất trồng lúa</t>
  </si>
  <si>
    <t>Đất trồng cây hàng năm</t>
  </si>
  <si>
    <t>Đất rừng phòng hộ</t>
  </si>
  <si>
    <t>Đất rừng sản xuất</t>
  </si>
  <si>
    <t>Đất nuôi trồng  thủy sản</t>
  </si>
  <si>
    <t>Đất sản xuất kinh doanh phi nông nghiệp</t>
  </si>
  <si>
    <t>Đất phát triển hạ tầng cấp quốc gia, cấp tỉnh, cấp huyện, cấp xã</t>
  </si>
  <si>
    <t>Đất trụ sở cơ quan công trình sự nghiệp</t>
  </si>
  <si>
    <t>Đất xây dựng của tổ chức sự nghiệp</t>
  </si>
  <si>
    <t>Đất làm nghĩa trang, nghĩa địa, nhà tang lễ, nhà hỏa táng</t>
  </si>
  <si>
    <t>Đất tin ngưỡng</t>
  </si>
  <si>
    <t>Đất sông, ngòi, kênh, rạch, suối</t>
  </si>
  <si>
    <t>Đất có mặt nước chuyên dùng</t>
  </si>
  <si>
    <t>Đất  chưa sử dụng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</si>
  <si>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</si>
  <si>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</si>
  <si>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</si>
  <si>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</si>
  <si>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</si>
  <si>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</si>
  <si>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</si>
  <si>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</si>
  <si>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</si>
  <si>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</si>
  <si>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</si>
  <si>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Mở rộng chợ vang</t>
  </si>
  <si>
    <t>Trụ sở làm việc điện lực Tuyên Hóa</t>
  </si>
  <si>
    <t>2.2.2</t>
  </si>
  <si>
    <t>2.2.1</t>
  </si>
  <si>
    <t>2.2.3</t>
  </si>
  <si>
    <t>2.2.4</t>
  </si>
  <si>
    <t>2.2.5</t>
  </si>
  <si>
    <t>2.2.6</t>
  </si>
  <si>
    <t>2.2.7</t>
  </si>
  <si>
    <t>2.2.8</t>
  </si>
  <si>
    <t>2.2.9</t>
  </si>
  <si>
    <t>2.3</t>
  </si>
  <si>
    <t>2.3.1</t>
  </si>
  <si>
    <t>2.3.2</t>
  </si>
  <si>
    <t>2.4</t>
  </si>
  <si>
    <t>2.4.1</t>
  </si>
  <si>
    <t>2.4.2</t>
  </si>
  <si>
    <t>2.4.3</t>
  </si>
  <si>
    <t>2.4.4</t>
  </si>
  <si>
    <t>2.4.5</t>
  </si>
  <si>
    <t>2.4.6</t>
  </si>
  <si>
    <t>2.5</t>
  </si>
  <si>
    <t>2.5.1</t>
  </si>
  <si>
    <t>2.6</t>
  </si>
  <si>
    <t>2.6.1</t>
  </si>
  <si>
    <t>2.6.2</t>
  </si>
  <si>
    <t>2.6.3</t>
  </si>
  <si>
    <t>2.6.4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</si>
  <si>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</si>
  <si>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</si>
  <si>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</si>
  <si>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</si>
  <si>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</si>
  <si>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</si>
  <si>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</si>
  <si>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</si>
  <si>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</si>
  <si>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7.1</t>
  </si>
  <si>
    <t>7.2</t>
  </si>
  <si>
    <t>7.3</t>
  </si>
  <si>
    <t>7.4</t>
  </si>
  <si>
    <t>7.5</t>
  </si>
  <si>
    <t>TỔNG</t>
  </si>
  <si>
    <t>Số tờ bản đồ, số thửa</t>
  </si>
  <si>
    <t>TBĐ26 (TS 30, 38, 40, 41, 42, 43)</t>
  </si>
  <si>
    <t>TBĐ6 (TS 855)</t>
  </si>
  <si>
    <t>TBĐ14 (TS 238)</t>
  </si>
  <si>
    <t>TBĐ50</t>
  </si>
  <si>
    <t>TBĐ8 (TS 68)</t>
  </si>
  <si>
    <t>TBĐ8 (TS 90)</t>
  </si>
  <si>
    <t>TBĐ4 (TS 61)</t>
  </si>
  <si>
    <t>TBĐ6 (TS 201, 211, 381, 212, 200, 197, 196)</t>
  </si>
  <si>
    <t>TBĐ17 (TS 74)</t>
  </si>
  <si>
    <t>TBĐ8 (TS 277, 278, 310, 307, 308, 309, 336, 337, 362, 394)</t>
  </si>
  <si>
    <t>TBĐ17 (TS 4)</t>
  </si>
  <si>
    <t>TBĐ7</t>
  </si>
  <si>
    <t xml:space="preserve">TBĐ16 (TS 74, 88, 111, 125, 128, 133, 166, 167, 168); TBĐ5 (TS876, 875, 912); TBĐ17 (TS57) </t>
  </si>
  <si>
    <t>TBĐ14 (TS 253)</t>
  </si>
  <si>
    <t>TBĐ17 (TS 152, 154, 155); TBĐ12 (TS 708); TBĐ3 (TS487); TBĐ6 (TS 476)</t>
  </si>
  <si>
    <t>TBĐ15 (TS 590); TBĐ7 (TS 99)</t>
  </si>
  <si>
    <t>TBĐ34 (TS76, 102); TBĐ40 (TS 54); TBĐ25 (TS 120-&gt;122, 134, 135, 186, 187, 212, 223, 247, 263, 264); TBĐ30 (TS 137); TBĐ31 (TS 311); TBĐ47 (TS5, 6, 8)</t>
  </si>
  <si>
    <t>TBĐ4 (TS61, 136); TBĐ21 (TS 37); TBĐ30 (TS 55); TBĐ24 (TS 143, 144); TBĐ21 (TS 37); TBĐ29 (TS36, 37); TBĐ30 (TS318, 324); TBĐ37(TS342, 349, 350, 380, 381, 405, 403, 404, 375, 486, 384, 338, 339); TBĐ12(TS 4); TBĐ13(TS 107, 9); TBĐ20(TS 99, 254, 257, 223, 174, 437, 169)</t>
  </si>
  <si>
    <t>TBĐ1 (TS 2, 3, 5, 29)</t>
  </si>
  <si>
    <t>TBĐ28 (TS 45-&gt;49, 36-&gt;38, 3, 99)</t>
  </si>
  <si>
    <t>TBĐ16 (TS 292, 293, 342, 257, 258)</t>
  </si>
  <si>
    <t>TBĐ10</t>
  </si>
  <si>
    <t>TBĐ50 (TS 766)</t>
  </si>
  <si>
    <t>TBĐ6 (TS 12)</t>
  </si>
  <si>
    <t>TBĐ24 (TS 271)</t>
  </si>
  <si>
    <t>TBĐ6 (TS 427)</t>
  </si>
  <si>
    <t>TBĐ41 (TS 25, 27, 29); TBĐ42(TS 25, 27, 49)</t>
  </si>
  <si>
    <t>TBĐ14 (TS 90-&gt;93, 101-&gt;113, 119-&gt;131); TBĐ28</t>
  </si>
  <si>
    <t>TBĐ7 (TS 1324, 1278)</t>
  </si>
  <si>
    <t>TBĐ46 (TS 21-&gt;26, 55)</t>
  </si>
  <si>
    <t>TBĐ23</t>
  </si>
  <si>
    <t>TBĐ25(TS40, 174)</t>
  </si>
  <si>
    <t>TBĐ25(TS 35, 42, 43, 44); TBĐ37 (TS 96, 97, 116, 118-&gt;121, 124, 125, 126); TBĐ38 (TS 120, 121); TBĐ27 (TS 54, 61-&gt;68); TBĐ9 (TS 4, 25, 26, 52-&gt;57, 60); TBĐ43 (TS 56-&gt;59, 61, 62, 78); TBĐ1 (TS1); TBĐ2 (TS37, 46, 22); TBĐ50 (652, 680, 710, 216); TBĐ20(90, 18, 11, 8, 9, 14, 15, 17, 40); TBĐ15(TS 2, 3, 245);</t>
  </si>
  <si>
    <t>TBD 5 (TS 354, 355, 357, 358); TBD 9 (TS 6, 7, 8); TBD 8 (TS 202, 203, 204, 206, 207, 219, 260)</t>
  </si>
  <si>
    <t>TBĐ 8 (TS 299)</t>
  </si>
  <si>
    <t>TBĐ 5 (TS 216, 248, 251, 252, 281, 771); TBĐ 4 (TS 4, 27, 425); TBĐ 16 (TS 355, 356); TBĐ 13 (TS 105); TBĐ 14 (TS 2); TBĐ 20 (TS 286, 287); TBĐ 22 (TS 6); TBĐ 24 (TS 496)</t>
  </si>
  <si>
    <t>TBĐ6 (TS378, 209, 173, 191, 192, 186); TBĐ7 (TS 145); TBĐ10 (TS 493, 496, 41); TBĐ17 (TS 4); TBĐ15 (TS 31)</t>
  </si>
  <si>
    <t>TBĐ 11 (TS 275, 63); TBĐ 19 (TS 117)</t>
  </si>
  <si>
    <t>TBĐ14(TS 24, 43, 56); TBĐ5(TS 120, 126, 160); TBĐ4(TS 15)</t>
  </si>
  <si>
    <t>TBĐ7 (TS 72, 77, 78, 89)</t>
  </si>
  <si>
    <t>TBĐ11 (TS76, 132, 94, 120, 107)</t>
  </si>
  <si>
    <t>TBĐ11 (TS 160)</t>
  </si>
  <si>
    <t>TBĐ15 (TS 21)</t>
  </si>
  <si>
    <t>TBĐ26 (TS 103)</t>
  </si>
  <si>
    <t>TBĐ16 (TS 288, 291, 267, 670)</t>
  </si>
  <si>
    <t>TBD11 (TS 160)</t>
  </si>
  <si>
    <t>TBĐ14 (TS 337)</t>
  </si>
  <si>
    <t xml:space="preserve">TBĐ11 (TS 41, 46, 47, 48, 49, 212); TBĐ 12 (TS 7); TBĐ 5 (TS 172); TBĐ 13 (TS 951, 885, 886, 889); TBĐ 15 (TS 233); TBĐ 24 (TS 138, 139) </t>
  </si>
  <si>
    <t>TBĐ27( TS 38)</t>
  </si>
  <si>
    <t>TBĐ 8( TS 507), TBĐ 20( TS 12), TBĐ 26( TS 60)</t>
  </si>
  <si>
    <t>TBĐ1 (TS 4, 6, 3, 10); TBĐ3 (TS 5, 68, 53, 41, 31, 32, 35, 29, 16, 1, 76, 28, 22); TBĐ4 (TS 659, 575, 474, 490, 370, 349, 214, 274, 510, 527); TBĐ7 (TS 347, 252, 745, 746); TBĐ10 (TS 127, 98, 86); TBĐ11 (TS 252, 270, 260, 259, 266); TBĐ12 (TS 44); TBĐ15 (TS 481, 860, 429, 1076, 694, 695, 622, 795, 800, 759, 371)</t>
  </si>
  <si>
    <t>TBĐ6 (TS 6)</t>
  </si>
  <si>
    <t>TBĐ8</t>
  </si>
  <si>
    <t>TBĐ42; TBĐ46 (TS 3); TBĐ47 (TS 354, 360)</t>
  </si>
  <si>
    <t>TBĐ42 (TS 8, 12, 15, 17, 19, 21;) TBĐ5 (250, 259, 260, 261)</t>
  </si>
  <si>
    <t xml:space="preserve">TBĐ9 (TS 372,373,374375) </t>
  </si>
  <si>
    <t xml:space="preserve">     TBĐ48 (BĐLN)</t>
  </si>
  <si>
    <t>TBĐ5</t>
  </si>
  <si>
    <t xml:space="preserve">TBĐ9 </t>
  </si>
  <si>
    <t>TBĐ24</t>
  </si>
  <si>
    <t>TBĐ48</t>
  </si>
  <si>
    <t>TBĐ25 (TS 35, 42-&gt;44)</t>
  </si>
  <si>
    <t>TBĐ15 (TS 583), TBĐ9 (TS 67, 68)</t>
  </si>
  <si>
    <t>BIỂU 10CH/B</t>
  </si>
  <si>
    <t>TBĐ18; TBĐ17 (TS 182); TBĐ12 (TS 40); TBĐ 13</t>
  </si>
  <si>
    <t>LẤY TỪ LOẠI ĐẤT</t>
  </si>
  <si>
    <t>DANH MỤC CÔNG TRÌNH DỰ ÁN KẾ HOẠCH NĂM 2017</t>
  </si>
  <si>
    <t>Đất phát triển hạ tầng, cấp quốc gia, cấp tỉnh, cấp huyện, cấp xã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</si>
</sst>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0.0"/>
  </numFmts>
  <fonts count="33"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sz val="13"/>
      <color theme="1"/>
      <name val="Times New Roman"/>
      <family val="2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2"/>
    </font>
    <font>
      <sz val="14"/>
      <name val="Times New Roman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Times New Roman"/>
      <family val="1"/>
    </font>
    <font>
      <b/>
      <sz val="14"/>
      <color theme="1"/>
      <name val="Times New Roman"/>
      <family val="2"/>
    </font>
    <font>
      <b/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i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4"/>
      <color indexed="8"/>
      <name val="Times New Roman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Times New Roman"/>
      <family val="2"/>
    </font>
    <font>
      <b/>
      <i/>
      <sz val="14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4" fontId="13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7" fillId="0" borderId="2" xfId="1" applyNumberFormat="1" applyFont="1" applyFill="1" applyBorder="1" applyAlignment="1" applyProtection="1">
      <alignment horizontal="left" vertical="center" wrapText="1"/>
      <protection locked="0"/>
    </xf>
    <xf numFmtId="2" fontId="3" fillId="0" borderId="2" xfId="1" applyNumberFormat="1" applyFont="1" applyFill="1" applyBorder="1" applyAlignment="1" applyProtection="1">
      <alignment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2" fontId="3" fillId="0" borderId="2" xfId="1" applyNumberFormat="1" applyFont="1" applyFill="1" applyBorder="1" applyAlignment="1" applyProtection="1">
      <alignment vertical="center"/>
      <protection locked="0"/>
    </xf>
    <xf numFmtId="2" fontId="3" fillId="0" borderId="2" xfId="1" applyNumberFormat="1" applyFont="1" applyFill="1" applyBorder="1" applyProtection="1">
      <protection locked="0"/>
    </xf>
    <xf numFmtId="2" fontId="6" fillId="0" borderId="2" xfId="1" applyNumberFormat="1" applyFont="1" applyFill="1" applyBorder="1" applyAlignment="1" applyProtection="1">
      <alignment vertical="center"/>
      <protection locked="0"/>
    </xf>
    <xf numFmtId="2" fontId="3" fillId="0" borderId="2" xfId="0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 applyProtection="1">
      <protection locked="0"/>
    </xf>
    <xf numFmtId="2" fontId="6" fillId="0" borderId="2" xfId="1" applyNumberFormat="1" applyFont="1" applyFill="1" applyBorder="1" applyAlignment="1" applyProtection="1">
      <protection locked="0"/>
    </xf>
    <xf numFmtId="2" fontId="6" fillId="0" borderId="2" xfId="1" applyNumberFormat="1" applyFont="1" applyFill="1" applyBorder="1" applyAlignment="1" applyProtection="1">
      <alignment horizontal="center" vertical="center"/>
      <protection locked="0"/>
    </xf>
    <xf numFmtId="2" fontId="3" fillId="0" borderId="2" xfId="1" applyNumberFormat="1" applyFont="1" applyFill="1" applyBorder="1" applyAlignment="1" applyProtection="1">
      <protection locked="0"/>
    </xf>
    <xf numFmtId="2" fontId="5" fillId="0" borderId="2" xfId="1" applyNumberFormat="1" applyFont="1" applyFill="1" applyBorder="1" applyAlignment="1" applyProtection="1">
      <alignment vertical="center" wrapText="1"/>
      <protection locked="0"/>
    </xf>
    <xf numFmtId="2" fontId="5" fillId="0" borderId="2" xfId="1" applyNumberFormat="1" applyFont="1" applyFill="1" applyBorder="1" applyAlignment="1" applyProtection="1">
      <alignment horizontal="center"/>
      <protection locked="0"/>
    </xf>
    <xf numFmtId="2" fontId="6" fillId="0" borderId="2" xfId="1" applyNumberFormat="1" applyFont="1" applyFill="1" applyBorder="1" applyAlignment="1" applyProtection="1">
      <alignment vertical="center" wrapText="1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/>
    <xf numFmtId="2" fontId="5" fillId="0" borderId="2" xfId="1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>
      <alignment horizontal="center"/>
    </xf>
    <xf numFmtId="0" fontId="5" fillId="0" borderId="2" xfId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/>
    <xf numFmtId="2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/>
    </xf>
    <xf numFmtId="0" fontId="0" fillId="0" borderId="0" xfId="0"/>
    <xf numFmtId="2" fontId="3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2" fontId="3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1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44" fontId="5" fillId="0" borderId="2" xfId="5" applyFont="1" applyFill="1" applyBorder="1" applyAlignment="1" applyProtection="1">
      <alignment horizontal="center" vertical="center"/>
      <protection locked="0"/>
    </xf>
    <xf numFmtId="44" fontId="0" fillId="0" borderId="0" xfId="5" applyFont="1"/>
    <xf numFmtId="1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9" fillId="0" borderId="2" xfId="1" applyFont="1" applyFill="1" applyBorder="1" applyAlignment="1" applyProtection="1">
      <alignment horizontal="center" vertical="center"/>
      <protection locked="0"/>
    </xf>
    <xf numFmtId="2" fontId="12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/>
    <xf numFmtId="2" fontId="7" fillId="0" borderId="2" xfId="1" applyNumberFormat="1" applyFont="1" applyFill="1" applyBorder="1" applyProtection="1">
      <protection locked="0"/>
    </xf>
    <xf numFmtId="2" fontId="21" fillId="0" borderId="2" xfId="0" applyNumberFormat="1" applyFont="1" applyFill="1" applyBorder="1" applyAlignment="1" applyProtection="1">
      <alignment vertical="center" wrapText="1"/>
      <protection locked="0"/>
    </xf>
    <xf numFmtId="2" fontId="12" fillId="0" borderId="2" xfId="0" applyNumberFormat="1" applyFont="1" applyFill="1" applyBorder="1" applyAlignment="1" applyProtection="1">
      <alignment vertical="center" wrapText="1"/>
      <protection locked="0"/>
    </xf>
    <xf numFmtId="2" fontId="7" fillId="0" borderId="2" xfId="1" applyNumberFormat="1" applyFont="1" applyFill="1" applyBorder="1" applyAlignment="1" applyProtection="1">
      <alignment vertical="center"/>
      <protection locked="0"/>
    </xf>
    <xf numFmtId="44" fontId="3" fillId="0" borderId="2" xfId="5" applyFont="1" applyFill="1" applyBorder="1"/>
    <xf numFmtId="0" fontId="22" fillId="0" borderId="0" xfId="0" applyFont="1"/>
    <xf numFmtId="0" fontId="3" fillId="0" borderId="6" xfId="0" applyFont="1" applyFill="1" applyBorder="1" applyAlignment="1"/>
    <xf numFmtId="0" fontId="3" fillId="0" borderId="2" xfId="0" applyFont="1" applyFill="1" applyBorder="1" applyAlignment="1"/>
    <xf numFmtId="2" fontId="3" fillId="0" borderId="2" xfId="0" applyNumberFormat="1" applyFont="1" applyFill="1" applyBorder="1" applyAlignment="1"/>
    <xf numFmtId="2" fontId="7" fillId="0" borderId="2" xfId="1" applyNumberFormat="1" applyFont="1" applyFill="1" applyBorder="1" applyAlignment="1" applyProtection="1">
      <protection locked="0"/>
    </xf>
    <xf numFmtId="44" fontId="3" fillId="0" borderId="2" xfId="5" applyFont="1" applyFill="1" applyBorder="1" applyAlignment="1"/>
    <xf numFmtId="164" fontId="8" fillId="0" borderId="2" xfId="0" applyNumberFormat="1" applyFont="1" applyFill="1" applyBorder="1" applyAlignment="1"/>
    <xf numFmtId="0" fontId="0" fillId="0" borderId="0" xfId="0" applyAlignment="1"/>
    <xf numFmtId="2" fontId="7" fillId="0" borderId="2" xfId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0" fontId="23" fillId="0" borderId="2" xfId="1" applyFont="1" applyFill="1" applyBorder="1" applyAlignment="1" applyProtection="1">
      <alignment horizontal="center" vertical="center"/>
      <protection locked="0"/>
    </xf>
    <xf numFmtId="2" fontId="9" fillId="0" borderId="2" xfId="1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2" fontId="9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2" fontId="9" fillId="0" borderId="2" xfId="1" applyNumberFormat="1" applyFont="1" applyFill="1" applyBorder="1" applyAlignment="1" applyProtection="1">
      <protection locked="0"/>
    </xf>
    <xf numFmtId="2" fontId="12" fillId="0" borderId="2" xfId="0" applyNumberFormat="1" applyFont="1" applyFill="1" applyBorder="1" applyAlignment="1">
      <alignment horizontal="center"/>
    </xf>
    <xf numFmtId="2" fontId="21" fillId="0" borderId="2" xfId="0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vertical="center"/>
      <protection locked="0"/>
    </xf>
    <xf numFmtId="4" fontId="21" fillId="0" borderId="2" xfId="1" applyNumberFormat="1" applyFont="1" applyFill="1" applyBorder="1" applyAlignment="1" applyProtection="1">
      <alignment vertical="center"/>
      <protection locked="0"/>
    </xf>
    <xf numFmtId="4" fontId="17" fillId="0" borderId="2" xfId="1" applyNumberFormat="1" applyFont="1" applyFill="1" applyBorder="1" applyAlignment="1" applyProtection="1">
      <alignment vertical="center"/>
      <protection locked="0"/>
    </xf>
    <xf numFmtId="2" fontId="21" fillId="0" borderId="2" xfId="0" applyNumberFormat="1" applyFont="1" applyFill="1" applyBorder="1" applyAlignment="1">
      <alignment horizontal="right"/>
    </xf>
    <xf numFmtId="0" fontId="0" fillId="2" borderId="0" xfId="0" applyFill="1"/>
    <xf numFmtId="0" fontId="0" fillId="0" borderId="0" xfId="0" applyFont="1" applyAlignment="1">
      <alignment horizontal="center"/>
    </xf>
    <xf numFmtId="2" fontId="8" fillId="0" borderId="2" xfId="0" applyNumberFormat="1" applyFont="1" applyFill="1" applyBorder="1" applyAlignment="1">
      <alignment horizontal="center" vertical="center"/>
    </xf>
    <xf numFmtId="2" fontId="3" fillId="0" borderId="2" xfId="5" applyNumberFormat="1" applyFont="1" applyFill="1" applyBorder="1"/>
    <xf numFmtId="164" fontId="8" fillId="0" borderId="2" xfId="0" applyNumberFormat="1" applyFont="1" applyFill="1" applyBorder="1" applyAlignment="1">
      <alignment vertical="center"/>
    </xf>
    <xf numFmtId="2" fontId="9" fillId="0" borderId="2" xfId="1" applyNumberFormat="1" applyFont="1" applyFill="1" applyBorder="1" applyAlignment="1" applyProtection="1">
      <alignment vertical="center"/>
      <protection locked="0"/>
    </xf>
    <xf numFmtId="164" fontId="4" fillId="0" borderId="2" xfId="0" applyNumberFormat="1" applyFont="1" applyFill="1" applyBorder="1" applyAlignment="1">
      <alignment vertical="center"/>
    </xf>
    <xf numFmtId="0" fontId="0" fillId="2" borderId="0" xfId="0" applyFont="1" applyFill="1"/>
    <xf numFmtId="0" fontId="15" fillId="2" borderId="0" xfId="0" applyFont="1" applyFill="1"/>
    <xf numFmtId="0" fontId="25" fillId="2" borderId="0" xfId="0" applyFont="1" applyFill="1"/>
    <xf numFmtId="0" fontId="12" fillId="0" borderId="6" xfId="0" applyFont="1" applyFill="1" applyBorder="1" applyAlignment="1">
      <alignment horizontal="center"/>
    </xf>
    <xf numFmtId="0" fontId="20" fillId="0" borderId="4" xfId="0" applyFont="1" applyFill="1" applyBorder="1" applyAlignment="1">
      <alignment vertical="center" wrapText="1"/>
    </xf>
    <xf numFmtId="2" fontId="20" fillId="0" borderId="4" xfId="0" applyNumberFormat="1" applyFont="1" applyFill="1" applyBorder="1" applyAlignment="1">
      <alignment vertical="center" wrapText="1"/>
    </xf>
    <xf numFmtId="1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/>
    <xf numFmtId="4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" fontId="12" fillId="0" borderId="2" xfId="1" applyNumberFormat="1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" fontId="12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/>
      <protection locked="0"/>
    </xf>
    <xf numFmtId="0" fontId="19" fillId="0" borderId="2" xfId="1" applyFont="1" applyFill="1" applyBorder="1" applyAlignment="1" applyProtection="1">
      <alignment horizontal="left" vertical="center"/>
      <protection locked="0"/>
    </xf>
    <xf numFmtId="0" fontId="31" fillId="0" borderId="2" xfId="0" applyFont="1" applyFill="1" applyBorder="1" applyAlignment="1">
      <alignment horizontal="left" vertical="center"/>
    </xf>
    <xf numFmtId="0" fontId="6" fillId="0" borderId="2" xfId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26" fillId="0" borderId="2" xfId="1" applyFont="1" applyFill="1" applyBorder="1" applyAlignment="1" applyProtection="1">
      <alignment horizontal="left" vertical="center"/>
      <protection locked="0"/>
    </xf>
    <xf numFmtId="0" fontId="6" fillId="0" borderId="2" xfId="1" applyFont="1" applyFill="1" applyBorder="1" applyAlignment="1" applyProtection="1">
      <alignment horizontal="left" vertical="center" wrapText="1"/>
      <protection locked="0"/>
    </xf>
    <xf numFmtId="44" fontId="5" fillId="0" borderId="2" xfId="5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27" fillId="0" borderId="0" xfId="0" applyFont="1" applyFill="1"/>
    <xf numFmtId="1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0" xfId="0" applyFont="1" applyFill="1"/>
    <xf numFmtId="44" fontId="16" fillId="0" borderId="0" xfId="5" applyFont="1" applyFill="1"/>
    <xf numFmtId="1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/>
    <xf numFmtId="2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/>
    <xf numFmtId="2" fontId="16" fillId="0" borderId="2" xfId="0" applyNumberFormat="1" applyFont="1" applyFill="1" applyBorder="1"/>
    <xf numFmtId="2" fontId="16" fillId="0" borderId="2" xfId="0" applyNumberFormat="1" applyFont="1" applyFill="1" applyBorder="1" applyAlignment="1"/>
    <xf numFmtId="2" fontId="16" fillId="0" borderId="0" xfId="0" applyNumberFormat="1" applyFont="1" applyFill="1"/>
    <xf numFmtId="2" fontId="12" fillId="0" borderId="2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/>
    <xf numFmtId="0" fontId="8" fillId="0" borderId="0" xfId="0" applyFont="1" applyFill="1"/>
    <xf numFmtId="2" fontId="12" fillId="0" borderId="2" xfId="0" applyNumberFormat="1" applyFont="1" applyFill="1" applyBorder="1" applyAlignment="1">
      <alignment horizontal="right"/>
    </xf>
    <xf numFmtId="0" fontId="30" fillId="0" borderId="0" xfId="0" applyFont="1" applyFill="1"/>
    <xf numFmtId="0" fontId="27" fillId="0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6" xfId="1" applyNumberFormat="1" applyFont="1" applyFill="1" applyBorder="1" applyAlignment="1" applyProtection="1">
      <alignment vertical="center"/>
      <protection locked="0"/>
    </xf>
    <xf numFmtId="4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18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8" xfId="1" applyFont="1" applyFill="1" applyBorder="1" applyAlignment="1" applyProtection="1">
      <alignment horizontal="center" vertical="center" wrapText="1"/>
      <protection locked="0"/>
    </xf>
    <xf numFmtId="0" fontId="20" fillId="0" borderId="8" xfId="1" applyFont="1" applyFill="1" applyBorder="1" applyAlignment="1" applyProtection="1">
      <alignment horizontal="center" vertical="center" wrapText="1"/>
      <protection locked="0"/>
    </xf>
    <xf numFmtId="0" fontId="24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2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44" fontId="6" fillId="0" borderId="8" xfId="5" applyFont="1" applyFill="1" applyBorder="1" applyAlignment="1" applyProtection="1">
      <alignment horizontal="center" vertical="center" wrapText="1"/>
      <protection locked="0"/>
    </xf>
    <xf numFmtId="2" fontId="8" fillId="0" borderId="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2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4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/>
      <protection hidden="1"/>
    </xf>
    <xf numFmtId="4" fontId="12" fillId="0" borderId="7" xfId="1" applyNumberFormat="1" applyFont="1" applyFill="1" applyBorder="1" applyAlignment="1" applyProtection="1">
      <alignment horizontal="center" vertical="center"/>
      <protection hidden="1"/>
    </xf>
    <xf numFmtId="4" fontId="12" fillId="0" borderId="5" xfId="1" applyNumberFormat="1" applyFont="1" applyFill="1" applyBorder="1" applyAlignment="1" applyProtection="1">
      <alignment horizontal="center" vertical="center"/>
      <protection locked="0"/>
    </xf>
    <xf numFmtId="3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" xfId="1" applyNumberFormat="1" applyFont="1" applyFill="1" applyBorder="1" applyAlignment="1" applyProtection="1">
      <alignment vertical="center"/>
      <protection locked="0"/>
    </xf>
    <xf numFmtId="4" fontId="12" fillId="0" borderId="2" xfId="1" applyNumberFormat="1" applyFont="1" applyFill="1" applyBorder="1" applyAlignment="1" applyProtection="1">
      <alignment vertical="center"/>
      <protection locked="0"/>
    </xf>
    <xf numFmtId="4" fontId="12" fillId="0" borderId="4" xfId="1" applyNumberFormat="1" applyFont="1" applyFill="1" applyBorder="1" applyAlignment="1" applyProtection="1">
      <alignment vertical="center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5" xfId="1" applyNumberFormat="1" applyFont="1" applyFill="1" applyBorder="1" applyAlignment="1" applyProtection="1">
      <alignment horizontal="center" wrapText="1"/>
      <protection hidden="1"/>
    </xf>
    <xf numFmtId="4" fontId="12" fillId="0" borderId="7" xfId="1" applyNumberFormat="1" applyFont="1" applyFill="1" applyBorder="1" applyAlignment="1" applyProtection="1">
      <alignment horizontal="center" wrapText="1"/>
      <protection hidden="1"/>
    </xf>
    <xf numFmtId="2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2" fontId="12" fillId="0" borderId="7" xfId="1" applyNumberFormat="1" applyFont="1" applyFill="1" applyBorder="1" applyAlignment="1" applyProtection="1">
      <alignment horizontal="center" vertical="center" wrapText="1"/>
      <protection hidden="1"/>
    </xf>
  </cellXfs>
  <cellStyles count="6">
    <cellStyle name="Comma 2" xfId="2"/>
    <cellStyle name="Comma 2 2" xfId="3"/>
    <cellStyle name="Currency" xfId="5" builtinId="4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eu%20tuyen%20hoa%202017.xlsm!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eu tuyen hoa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3"/>
  <sheetViews>
    <sheetView showZeros="0" tabSelected="1" topLeftCell="A106" zoomScale="70" zoomScaleNormal="70" workbookViewId="0">
      <selection activeCell="H10" sqref="H10"/>
    </sheetView>
  </sheetViews>
  <sheetFormatPr defaultRowHeight="15"/>
  <cols>
    <col min="1" max="1" width="8.28515625" style="91" customWidth="1"/>
    <col min="2" max="2" width="59.7109375" customWidth="1"/>
    <col min="3" max="3" width="11.85546875" style="75" customWidth="1"/>
    <col min="4" max="4" width="8.140625" customWidth="1"/>
    <col min="5" max="5" width="10.140625" style="45" customWidth="1"/>
    <col min="6" max="6" width="9.140625" style="75" customWidth="1"/>
    <col min="7" max="7" width="9.140625" style="44" customWidth="1"/>
    <col min="8" max="8" width="10.85546875" style="44" customWidth="1"/>
    <col min="9" max="9" width="8.5703125" style="44" customWidth="1"/>
    <col min="10" max="10" width="8.7109375" customWidth="1"/>
    <col min="11" max="11" width="9.140625" customWidth="1"/>
    <col min="12" max="12" width="16.140625" style="54" customWidth="1"/>
    <col min="13" max="24" width="9.140625" customWidth="1"/>
    <col min="25" max="25" width="7.28515625" customWidth="1"/>
    <col min="26" max="28" width="9.140625" customWidth="1"/>
    <col min="29" max="29" width="8" customWidth="1"/>
    <col min="30" max="31" width="9.140625" customWidth="1"/>
    <col min="32" max="32" width="8.42578125" style="75" customWidth="1"/>
    <col min="33" max="33" width="24.140625" style="110" bestFit="1" customWidth="1"/>
    <col min="34" max="34" width="40.42578125" style="113" customWidth="1"/>
    <col min="35" max="35" width="0" hidden="1" customWidth="1"/>
  </cols>
  <sheetData>
    <row r="1" spans="1:36" s="40" customFormat="1" ht="18.75" customHeight="1">
      <c r="A1" s="173" t="s">
        <v>312</v>
      </c>
      <c r="B1" s="173"/>
      <c r="C1" s="75"/>
      <c r="E1" s="110"/>
      <c r="F1" s="75"/>
      <c r="G1" s="44"/>
      <c r="H1" s="44"/>
      <c r="I1" s="44"/>
      <c r="L1" s="54"/>
      <c r="AF1" s="75"/>
      <c r="AG1" s="110"/>
      <c r="AH1" s="113"/>
    </row>
    <row r="2" spans="1:36" s="1" customFormat="1">
      <c r="A2" s="171" t="s">
        <v>315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</row>
    <row r="3" spans="1:36" s="1" customForma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</row>
    <row r="4" spans="1:36" s="68" customFormat="1" ht="22.5" customHeight="1">
      <c r="A4" s="182" t="s">
        <v>0</v>
      </c>
      <c r="B4" s="174" t="s">
        <v>1</v>
      </c>
      <c r="C4" s="185" t="s">
        <v>4</v>
      </c>
      <c r="D4" s="181" t="s">
        <v>314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74" t="s">
        <v>3</v>
      </c>
      <c r="AH4" s="174" t="s">
        <v>248</v>
      </c>
      <c r="AI4" s="177" t="s">
        <v>2</v>
      </c>
      <c r="AJ4" s="107"/>
    </row>
    <row r="5" spans="1:36" s="68" customFormat="1" ht="15.75" customHeight="1">
      <c r="A5" s="183"/>
      <c r="B5" s="175"/>
      <c r="C5" s="186"/>
      <c r="D5" s="188" t="s">
        <v>180</v>
      </c>
      <c r="E5" s="188" t="s">
        <v>181</v>
      </c>
      <c r="F5" s="190" t="s">
        <v>35</v>
      </c>
      <c r="G5" s="192" t="s">
        <v>182</v>
      </c>
      <c r="H5" s="188" t="s">
        <v>183</v>
      </c>
      <c r="I5" s="188" t="s">
        <v>184</v>
      </c>
      <c r="J5" s="188" t="s">
        <v>114</v>
      </c>
      <c r="K5" s="188" t="s">
        <v>185</v>
      </c>
      <c r="L5" s="188" t="s">
        <v>186</v>
      </c>
      <c r="M5" s="179" t="s">
        <v>12</v>
      </c>
      <c r="N5" s="179" t="s">
        <v>13</v>
      </c>
      <c r="O5" s="179" t="s">
        <v>14</v>
      </c>
      <c r="P5" s="179" t="s">
        <v>15</v>
      </c>
      <c r="Q5" s="179" t="s">
        <v>16</v>
      </c>
      <c r="R5" s="179" t="s">
        <v>17</v>
      </c>
      <c r="S5" s="179" t="s">
        <v>18</v>
      </c>
      <c r="T5" s="179" t="s">
        <v>19</v>
      </c>
      <c r="U5" s="179" t="s">
        <v>20</v>
      </c>
      <c r="V5" s="179" t="s">
        <v>21</v>
      </c>
      <c r="W5" s="179" t="s">
        <v>22</v>
      </c>
      <c r="X5" s="188" t="s">
        <v>90</v>
      </c>
      <c r="Y5" s="188" t="s">
        <v>89</v>
      </c>
      <c r="Z5" s="188" t="s">
        <v>187</v>
      </c>
      <c r="AA5" s="188" t="s">
        <v>188</v>
      </c>
      <c r="AB5" s="188" t="s">
        <v>189</v>
      </c>
      <c r="AC5" s="188" t="s">
        <v>190</v>
      </c>
      <c r="AD5" s="188" t="s">
        <v>191</v>
      </c>
      <c r="AE5" s="188" t="s">
        <v>192</v>
      </c>
      <c r="AF5" s="188" t="s">
        <v>193</v>
      </c>
      <c r="AG5" s="175"/>
      <c r="AH5" s="175"/>
      <c r="AI5" s="178"/>
      <c r="AJ5" s="107"/>
    </row>
    <row r="6" spans="1:36" s="68" customFormat="1" ht="102" customHeight="1">
      <c r="A6" s="184"/>
      <c r="B6" s="176"/>
      <c r="C6" s="187"/>
      <c r="D6" s="189"/>
      <c r="E6" s="189"/>
      <c r="F6" s="191" t="s">
        <v>32</v>
      </c>
      <c r="G6" s="193" t="s">
        <v>32</v>
      </c>
      <c r="H6" s="189" t="s">
        <v>32</v>
      </c>
      <c r="I6" s="189"/>
      <c r="J6" s="189" t="s">
        <v>32</v>
      </c>
      <c r="K6" s="189" t="s">
        <v>32</v>
      </c>
      <c r="L6" s="189" t="s">
        <v>32</v>
      </c>
      <c r="M6" s="180" t="s">
        <v>32</v>
      </c>
      <c r="N6" s="180" t="s">
        <v>32</v>
      </c>
      <c r="O6" s="180" t="s">
        <v>32</v>
      </c>
      <c r="P6" s="180" t="s">
        <v>32</v>
      </c>
      <c r="Q6" s="180" t="s">
        <v>32</v>
      </c>
      <c r="R6" s="180" t="s">
        <v>32</v>
      </c>
      <c r="S6" s="180" t="s">
        <v>32</v>
      </c>
      <c r="T6" s="180" t="s">
        <v>32</v>
      </c>
      <c r="U6" s="180" t="s">
        <v>32</v>
      </c>
      <c r="V6" s="180" t="s">
        <v>32</v>
      </c>
      <c r="W6" s="180" t="s">
        <v>32</v>
      </c>
      <c r="X6" s="189" t="s">
        <v>32</v>
      </c>
      <c r="Y6" s="189"/>
      <c r="Z6" s="189" t="s">
        <v>32</v>
      </c>
      <c r="AA6" s="189" t="s">
        <v>32</v>
      </c>
      <c r="AB6" s="189" t="s">
        <v>32</v>
      </c>
      <c r="AC6" s="189" t="s">
        <v>32</v>
      </c>
      <c r="AD6" s="189" t="s">
        <v>32</v>
      </c>
      <c r="AE6" s="189" t="s">
        <v>32</v>
      </c>
      <c r="AF6" s="189" t="s">
        <v>32</v>
      </c>
      <c r="AG6" s="176"/>
      <c r="AH6" s="175"/>
      <c r="AI6" s="178"/>
      <c r="AJ6" s="107"/>
    </row>
    <row r="7" spans="1:36" s="20" customFormat="1" ht="37.5">
      <c r="A7" s="148" t="s">
        <v>144</v>
      </c>
      <c r="B7" s="149" t="s">
        <v>116</v>
      </c>
      <c r="C7" s="150"/>
      <c r="D7" s="58"/>
      <c r="E7" s="58"/>
      <c r="F7" s="69"/>
      <c r="G7" s="59"/>
      <c r="H7" s="59"/>
      <c r="I7" s="59"/>
      <c r="J7" s="58"/>
      <c r="K7" s="58"/>
      <c r="L7" s="100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69"/>
      <c r="AG7" s="109"/>
      <c r="AH7" s="114"/>
      <c r="AI7" s="151"/>
      <c r="AJ7" s="107"/>
    </row>
    <row r="8" spans="1:36" s="1" customFormat="1" ht="19.5">
      <c r="A8" s="103" t="s">
        <v>145</v>
      </c>
      <c r="B8" s="60" t="s">
        <v>112</v>
      </c>
      <c r="C8" s="111"/>
      <c r="D8" s="61"/>
      <c r="E8" s="61"/>
      <c r="F8" s="70"/>
      <c r="G8" s="12"/>
      <c r="H8" s="12"/>
      <c r="I8" s="12"/>
      <c r="J8" s="61"/>
      <c r="K8" s="61"/>
      <c r="L8" s="85">
        <f t="shared" ref="L8:L51" si="0">SUM(M8:W8)</f>
        <v>0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70"/>
      <c r="AG8" s="108"/>
      <c r="AH8" s="114"/>
      <c r="AI8" s="151"/>
      <c r="AJ8" s="107"/>
    </row>
    <row r="9" spans="1:36" s="90" customFormat="1" ht="21.95" customHeight="1">
      <c r="A9" s="103">
        <v>1</v>
      </c>
      <c r="B9" s="60" t="s">
        <v>113</v>
      </c>
      <c r="C9" s="111">
        <f>SUM(D9:L9)+SUM(X9:AF9)</f>
        <v>0.6</v>
      </c>
      <c r="D9" s="12">
        <f>SUM(D10)</f>
        <v>0.6</v>
      </c>
      <c r="E9" s="12">
        <f t="shared" ref="E9:AF9" si="1">SUM(E10)</f>
        <v>0</v>
      </c>
      <c r="F9" s="71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85">
        <f t="shared" si="0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  <c r="AA9" s="12">
        <f t="shared" si="1"/>
        <v>0</v>
      </c>
      <c r="AB9" s="12">
        <f t="shared" si="1"/>
        <v>0</v>
      </c>
      <c r="AC9" s="12">
        <f t="shared" si="1"/>
        <v>0</v>
      </c>
      <c r="AD9" s="12">
        <f t="shared" si="1"/>
        <v>0</v>
      </c>
      <c r="AE9" s="12">
        <f t="shared" si="1"/>
        <v>0</v>
      </c>
      <c r="AF9" s="71">
        <f t="shared" si="1"/>
        <v>0</v>
      </c>
      <c r="AG9" s="108"/>
      <c r="AH9" s="114"/>
      <c r="AI9" s="151"/>
      <c r="AJ9" s="107"/>
    </row>
    <row r="10" spans="1:36" ht="21.95" customHeight="1">
      <c r="A10" s="104" t="s">
        <v>146</v>
      </c>
      <c r="B10" s="4" t="s">
        <v>33</v>
      </c>
      <c r="C10" s="86">
        <f>SUM(D10:L10)+SUM(X10:AF10)</f>
        <v>0.6</v>
      </c>
      <c r="D10" s="11">
        <v>0.6</v>
      </c>
      <c r="E10" s="15"/>
      <c r="F10" s="14"/>
      <c r="G10" s="62"/>
      <c r="H10" s="62"/>
      <c r="I10" s="62"/>
      <c r="J10" s="35"/>
      <c r="K10" s="35"/>
      <c r="L10" s="85">
        <f t="shared" si="0"/>
        <v>0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70"/>
      <c r="AG10" s="33" t="s">
        <v>34</v>
      </c>
      <c r="AH10" s="147" t="s">
        <v>249</v>
      </c>
      <c r="AI10" s="152" t="s">
        <v>8</v>
      </c>
      <c r="AJ10" s="107"/>
    </row>
    <row r="11" spans="1:36" s="90" customFormat="1" ht="21.95" customHeight="1">
      <c r="A11" s="103">
        <v>2</v>
      </c>
      <c r="B11" s="60" t="s">
        <v>114</v>
      </c>
      <c r="C11" s="111">
        <f>SUM(D11:L11)+SUM(X11:AF11)</f>
        <v>10</v>
      </c>
      <c r="D11" s="12">
        <f>SUM(D12)</f>
        <v>0</v>
      </c>
      <c r="E11" s="12">
        <f t="shared" ref="E11:AF11" si="2">SUM(E12)</f>
        <v>0</v>
      </c>
      <c r="F11" s="71">
        <f t="shared" si="2"/>
        <v>0</v>
      </c>
      <c r="G11" s="12">
        <f t="shared" si="2"/>
        <v>0</v>
      </c>
      <c r="H11" s="12">
        <f t="shared" si="2"/>
        <v>10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85">
        <f t="shared" si="0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  <c r="T11" s="12">
        <f t="shared" si="2"/>
        <v>0</v>
      </c>
      <c r="U11" s="12">
        <f t="shared" si="2"/>
        <v>0</v>
      </c>
      <c r="V11" s="12">
        <f t="shared" si="2"/>
        <v>0</v>
      </c>
      <c r="W11" s="12">
        <f t="shared" si="2"/>
        <v>0</v>
      </c>
      <c r="X11" s="12">
        <f t="shared" si="2"/>
        <v>0</v>
      </c>
      <c r="Y11" s="12">
        <f t="shared" si="2"/>
        <v>0</v>
      </c>
      <c r="Z11" s="12">
        <f t="shared" si="2"/>
        <v>0</v>
      </c>
      <c r="AA11" s="12">
        <f t="shared" si="2"/>
        <v>0</v>
      </c>
      <c r="AB11" s="12">
        <f t="shared" si="2"/>
        <v>0</v>
      </c>
      <c r="AC11" s="12">
        <f t="shared" si="2"/>
        <v>0</v>
      </c>
      <c r="AD11" s="12">
        <f t="shared" si="2"/>
        <v>0</v>
      </c>
      <c r="AE11" s="12">
        <f t="shared" si="2"/>
        <v>0</v>
      </c>
      <c r="AF11" s="71">
        <f t="shared" si="2"/>
        <v>0</v>
      </c>
      <c r="AG11" s="33"/>
      <c r="AH11" s="147"/>
      <c r="AI11" s="152"/>
      <c r="AJ11" s="107"/>
    </row>
    <row r="12" spans="1:36" ht="21.95" customHeight="1">
      <c r="A12" s="104" t="s">
        <v>147</v>
      </c>
      <c r="B12" s="5" t="s">
        <v>39</v>
      </c>
      <c r="C12" s="34">
        <v>10</v>
      </c>
      <c r="D12" s="35"/>
      <c r="E12" s="61"/>
      <c r="F12" s="70"/>
      <c r="G12" s="62"/>
      <c r="H12" s="63">
        <v>10</v>
      </c>
      <c r="I12" s="63"/>
      <c r="J12" s="35"/>
      <c r="K12" s="35"/>
      <c r="L12" s="85">
        <f t="shared" si="0"/>
        <v>0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70"/>
      <c r="AG12" s="27" t="s">
        <v>40</v>
      </c>
      <c r="AH12" s="147" t="s">
        <v>297</v>
      </c>
      <c r="AI12" s="153" t="s">
        <v>7</v>
      </c>
      <c r="AJ12" s="107"/>
    </row>
    <row r="13" spans="1:36" s="1" customFormat="1" ht="19.5">
      <c r="A13" s="105" t="s">
        <v>149</v>
      </c>
      <c r="B13" s="49" t="s">
        <v>115</v>
      </c>
      <c r="C13" s="34"/>
      <c r="D13" s="11"/>
      <c r="E13" s="15"/>
      <c r="F13" s="14"/>
      <c r="G13" s="62"/>
      <c r="H13" s="62"/>
      <c r="I13" s="62"/>
      <c r="J13" s="35"/>
      <c r="K13" s="35"/>
      <c r="L13" s="85">
        <f t="shared" si="0"/>
        <v>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70"/>
      <c r="AG13" s="33"/>
      <c r="AH13" s="147"/>
      <c r="AI13" s="152"/>
      <c r="AJ13" s="107"/>
    </row>
    <row r="14" spans="1:36" s="21" customFormat="1" ht="37.5" customHeight="1">
      <c r="A14" s="106" t="s">
        <v>150</v>
      </c>
      <c r="B14" s="64" t="s">
        <v>117</v>
      </c>
      <c r="C14" s="34"/>
      <c r="D14" s="11"/>
      <c r="E14" s="15"/>
      <c r="F14" s="14"/>
      <c r="G14" s="62"/>
      <c r="H14" s="62"/>
      <c r="I14" s="62"/>
      <c r="J14" s="35"/>
      <c r="K14" s="35"/>
      <c r="L14" s="85">
        <f t="shared" si="0"/>
        <v>0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70"/>
      <c r="AG14" s="33"/>
      <c r="AH14" s="147"/>
      <c r="AI14" s="152"/>
      <c r="AJ14" s="107"/>
    </row>
    <row r="15" spans="1:36" s="54" customFormat="1" ht="19.5">
      <c r="A15" s="53">
        <v>1</v>
      </c>
      <c r="B15" s="65" t="s">
        <v>118</v>
      </c>
      <c r="C15" s="111">
        <f>SUM(D15:L15)+SUM(X15:AF15)</f>
        <v>14</v>
      </c>
      <c r="D15" s="12">
        <f>SUM(D16)</f>
        <v>0</v>
      </c>
      <c r="E15" s="12">
        <f t="shared" ref="E15:AF15" si="3">SUM(E16)</f>
        <v>0</v>
      </c>
      <c r="F15" s="71">
        <f t="shared" si="3"/>
        <v>0</v>
      </c>
      <c r="G15" s="12">
        <f t="shared" si="3"/>
        <v>0</v>
      </c>
      <c r="H15" s="12">
        <f t="shared" si="3"/>
        <v>14</v>
      </c>
      <c r="I15" s="12">
        <f t="shared" si="3"/>
        <v>0</v>
      </c>
      <c r="J15" s="12">
        <f t="shared" si="3"/>
        <v>0</v>
      </c>
      <c r="K15" s="12">
        <f t="shared" si="3"/>
        <v>0</v>
      </c>
      <c r="L15" s="85">
        <f t="shared" si="0"/>
        <v>0</v>
      </c>
      <c r="M15" s="12">
        <f t="shared" si="3"/>
        <v>0</v>
      </c>
      <c r="N15" s="12">
        <f t="shared" si="3"/>
        <v>0</v>
      </c>
      <c r="O15" s="12">
        <f t="shared" si="3"/>
        <v>0</v>
      </c>
      <c r="P15" s="12">
        <f t="shared" si="3"/>
        <v>0</v>
      </c>
      <c r="Q15" s="12">
        <f t="shared" si="3"/>
        <v>0</v>
      </c>
      <c r="R15" s="12">
        <f t="shared" si="3"/>
        <v>0</v>
      </c>
      <c r="S15" s="12">
        <f t="shared" si="3"/>
        <v>0</v>
      </c>
      <c r="T15" s="12">
        <f t="shared" si="3"/>
        <v>0</v>
      </c>
      <c r="U15" s="12">
        <f t="shared" si="3"/>
        <v>0</v>
      </c>
      <c r="V15" s="12">
        <f t="shared" si="3"/>
        <v>0</v>
      </c>
      <c r="W15" s="12">
        <f t="shared" si="3"/>
        <v>0</v>
      </c>
      <c r="X15" s="12">
        <f t="shared" si="3"/>
        <v>0</v>
      </c>
      <c r="Y15" s="12">
        <f t="shared" si="3"/>
        <v>0</v>
      </c>
      <c r="Z15" s="12">
        <f t="shared" si="3"/>
        <v>0</v>
      </c>
      <c r="AA15" s="12">
        <f t="shared" si="3"/>
        <v>0</v>
      </c>
      <c r="AB15" s="12">
        <f t="shared" si="3"/>
        <v>0</v>
      </c>
      <c r="AC15" s="12">
        <f t="shared" si="3"/>
        <v>0</v>
      </c>
      <c r="AD15" s="12">
        <f t="shared" si="3"/>
        <v>0</v>
      </c>
      <c r="AE15" s="12">
        <f t="shared" si="3"/>
        <v>0</v>
      </c>
      <c r="AF15" s="71">
        <f t="shared" si="3"/>
        <v>0</v>
      </c>
      <c r="AG15" s="55"/>
      <c r="AH15" s="116"/>
      <c r="AI15" s="154"/>
      <c r="AJ15" s="124"/>
    </row>
    <row r="16" spans="1:36" s="22" customFormat="1" ht="21.95" customHeight="1">
      <c r="A16" s="48" t="s">
        <v>146</v>
      </c>
      <c r="B16" s="29" t="s">
        <v>179</v>
      </c>
      <c r="C16" s="34">
        <v>14</v>
      </c>
      <c r="D16" s="35"/>
      <c r="E16" s="61"/>
      <c r="F16" s="70"/>
      <c r="G16" s="62"/>
      <c r="H16" s="31">
        <v>14</v>
      </c>
      <c r="I16" s="31"/>
      <c r="J16" s="35"/>
      <c r="K16" s="35"/>
      <c r="L16" s="85">
        <f t="shared" si="0"/>
        <v>0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70"/>
      <c r="AG16" s="27" t="s">
        <v>49</v>
      </c>
      <c r="AH16" s="112"/>
      <c r="AI16" s="155" t="s">
        <v>11</v>
      </c>
      <c r="AJ16" s="107"/>
    </row>
    <row r="17" spans="1:36" s="54" customFormat="1" ht="37.5" customHeight="1">
      <c r="A17" s="53">
        <v>2</v>
      </c>
      <c r="B17" s="65" t="s">
        <v>316</v>
      </c>
      <c r="C17" s="56">
        <f>C18+C30+C40+C43+C50+C52</f>
        <v>84.449999999999974</v>
      </c>
      <c r="D17" s="56">
        <f t="shared" ref="D17:AF17" si="4">D18+D30+D40+D43+D50+D52</f>
        <v>2.2799999999999998</v>
      </c>
      <c r="E17" s="56">
        <f t="shared" si="4"/>
        <v>16.900000000000006</v>
      </c>
      <c r="F17" s="56">
        <f t="shared" si="4"/>
        <v>14.64</v>
      </c>
      <c r="G17" s="56">
        <f t="shared" si="4"/>
        <v>3</v>
      </c>
      <c r="H17" s="56">
        <f t="shared" si="4"/>
        <v>31.909999999999997</v>
      </c>
      <c r="I17" s="56">
        <f t="shared" si="4"/>
        <v>0</v>
      </c>
      <c r="J17" s="56">
        <f t="shared" si="4"/>
        <v>0.45</v>
      </c>
      <c r="K17" s="56">
        <f t="shared" si="4"/>
        <v>0</v>
      </c>
      <c r="L17" s="56">
        <f t="shared" si="4"/>
        <v>0.13</v>
      </c>
      <c r="M17" s="56">
        <f t="shared" si="4"/>
        <v>0</v>
      </c>
      <c r="N17" s="56">
        <f t="shared" si="4"/>
        <v>0</v>
      </c>
      <c r="O17" s="56">
        <f t="shared" si="4"/>
        <v>0</v>
      </c>
      <c r="P17" s="56">
        <f t="shared" si="4"/>
        <v>0</v>
      </c>
      <c r="Q17" s="56">
        <f t="shared" si="4"/>
        <v>0</v>
      </c>
      <c r="R17" s="56">
        <f t="shared" si="4"/>
        <v>0.13</v>
      </c>
      <c r="S17" s="56">
        <f t="shared" si="4"/>
        <v>0</v>
      </c>
      <c r="T17" s="56">
        <f t="shared" si="4"/>
        <v>0</v>
      </c>
      <c r="U17" s="56">
        <f t="shared" si="4"/>
        <v>0</v>
      </c>
      <c r="V17" s="56">
        <f t="shared" si="4"/>
        <v>0</v>
      </c>
      <c r="W17" s="56">
        <f t="shared" si="4"/>
        <v>0</v>
      </c>
      <c r="X17" s="56">
        <f t="shared" si="4"/>
        <v>0.52</v>
      </c>
      <c r="Y17" s="56">
        <f t="shared" si="4"/>
        <v>0.1</v>
      </c>
      <c r="Z17" s="56">
        <f t="shared" si="4"/>
        <v>0</v>
      </c>
      <c r="AA17" s="56">
        <f t="shared" si="4"/>
        <v>0</v>
      </c>
      <c r="AB17" s="56">
        <f t="shared" si="4"/>
        <v>0.36</v>
      </c>
      <c r="AC17" s="56">
        <f t="shared" si="4"/>
        <v>0</v>
      </c>
      <c r="AD17" s="56">
        <f t="shared" si="4"/>
        <v>0.30000000000000004</v>
      </c>
      <c r="AE17" s="56">
        <f t="shared" si="4"/>
        <v>0.1</v>
      </c>
      <c r="AF17" s="56">
        <f t="shared" si="4"/>
        <v>13.76</v>
      </c>
      <c r="AG17" s="57"/>
      <c r="AH17" s="117"/>
      <c r="AI17" s="156"/>
      <c r="AJ17" s="124"/>
    </row>
    <row r="18" spans="1:36" s="99" customFormat="1" ht="21.95" customHeight="1">
      <c r="A18" s="125" t="s">
        <v>147</v>
      </c>
      <c r="B18" s="64" t="s">
        <v>61</v>
      </c>
      <c r="C18" s="87">
        <f t="shared" ref="C18:C40" si="5">SUM(D18:L18)+SUM(X18:AF18)</f>
        <v>75.809999999999988</v>
      </c>
      <c r="D18" s="85">
        <f>SUM(D19:D29)</f>
        <v>1.26</v>
      </c>
      <c r="E18" s="85">
        <f t="shared" ref="E18:AF18" si="6">SUM(E19:E29)</f>
        <v>13.780000000000003</v>
      </c>
      <c r="F18" s="126">
        <f t="shared" si="6"/>
        <v>14.04</v>
      </c>
      <c r="G18" s="85">
        <f t="shared" si="6"/>
        <v>3</v>
      </c>
      <c r="H18" s="85">
        <f t="shared" si="6"/>
        <v>30.88</v>
      </c>
      <c r="I18" s="85">
        <f t="shared" si="6"/>
        <v>0</v>
      </c>
      <c r="J18" s="85">
        <f t="shared" si="6"/>
        <v>0</v>
      </c>
      <c r="K18" s="85">
        <f t="shared" si="6"/>
        <v>0</v>
      </c>
      <c r="L18" s="85">
        <f t="shared" si="0"/>
        <v>0</v>
      </c>
      <c r="M18" s="85">
        <f t="shared" si="6"/>
        <v>0</v>
      </c>
      <c r="N18" s="85">
        <f t="shared" si="6"/>
        <v>0</v>
      </c>
      <c r="O18" s="85">
        <f t="shared" si="6"/>
        <v>0</v>
      </c>
      <c r="P18" s="85">
        <f t="shared" si="6"/>
        <v>0</v>
      </c>
      <c r="Q18" s="85">
        <f t="shared" si="6"/>
        <v>0</v>
      </c>
      <c r="R18" s="85">
        <f t="shared" si="6"/>
        <v>0</v>
      </c>
      <c r="S18" s="85">
        <f t="shared" si="6"/>
        <v>0</v>
      </c>
      <c r="T18" s="85">
        <f t="shared" si="6"/>
        <v>0</v>
      </c>
      <c r="U18" s="85">
        <f t="shared" si="6"/>
        <v>0</v>
      </c>
      <c r="V18" s="85">
        <f t="shared" si="6"/>
        <v>0</v>
      </c>
      <c r="W18" s="85">
        <f t="shared" si="6"/>
        <v>0</v>
      </c>
      <c r="X18" s="85">
        <f t="shared" si="6"/>
        <v>0.52</v>
      </c>
      <c r="Y18" s="85">
        <f t="shared" si="6"/>
        <v>0.1</v>
      </c>
      <c r="Z18" s="85">
        <f t="shared" si="6"/>
        <v>0</v>
      </c>
      <c r="AA18" s="85">
        <f t="shared" si="6"/>
        <v>0</v>
      </c>
      <c r="AB18" s="85">
        <f t="shared" si="6"/>
        <v>0.2</v>
      </c>
      <c r="AC18" s="85">
        <f t="shared" si="6"/>
        <v>0</v>
      </c>
      <c r="AD18" s="85">
        <f t="shared" si="6"/>
        <v>0</v>
      </c>
      <c r="AE18" s="85">
        <f t="shared" si="6"/>
        <v>0.1</v>
      </c>
      <c r="AF18" s="126">
        <f t="shared" si="6"/>
        <v>11.93</v>
      </c>
      <c r="AG18" s="127"/>
      <c r="AH18" s="128"/>
      <c r="AI18" s="157"/>
      <c r="AJ18" s="129"/>
    </row>
    <row r="19" spans="1:36" s="50" customFormat="1" ht="21.95" customHeight="1">
      <c r="A19" s="48" t="s">
        <v>194</v>
      </c>
      <c r="B19" s="3" t="s">
        <v>67</v>
      </c>
      <c r="C19" s="86">
        <f t="shared" si="5"/>
        <v>19.23</v>
      </c>
      <c r="D19" s="35">
        <v>1.06</v>
      </c>
      <c r="E19" s="61">
        <v>5</v>
      </c>
      <c r="F19" s="70">
        <v>5.24</v>
      </c>
      <c r="G19" s="62"/>
      <c r="H19" s="62">
        <v>6.98</v>
      </c>
      <c r="I19" s="62"/>
      <c r="J19" s="35"/>
      <c r="K19" s="35"/>
      <c r="L19" s="85">
        <f t="shared" si="0"/>
        <v>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>
        <v>0.42</v>
      </c>
      <c r="Y19" s="35"/>
      <c r="Z19" s="35"/>
      <c r="AA19" s="35"/>
      <c r="AB19" s="35"/>
      <c r="AC19" s="35"/>
      <c r="AD19" s="35"/>
      <c r="AE19" s="35"/>
      <c r="AF19" s="70">
        <v>0.53</v>
      </c>
      <c r="AG19" s="27" t="s">
        <v>66</v>
      </c>
      <c r="AH19" s="112"/>
      <c r="AI19" s="158" t="s">
        <v>12</v>
      </c>
      <c r="AJ19" s="107"/>
    </row>
    <row r="20" spans="1:36" s="50" customFormat="1" ht="21.95" customHeight="1">
      <c r="A20" s="48" t="s">
        <v>195</v>
      </c>
      <c r="B20" s="5" t="s">
        <v>60</v>
      </c>
      <c r="C20" s="86">
        <f t="shared" si="5"/>
        <v>1.9000000000000001</v>
      </c>
      <c r="D20" s="35">
        <v>0.2</v>
      </c>
      <c r="E20" s="61"/>
      <c r="F20" s="70">
        <v>0.4</v>
      </c>
      <c r="G20" s="62"/>
      <c r="H20" s="62">
        <v>1</v>
      </c>
      <c r="I20" s="62"/>
      <c r="J20" s="35"/>
      <c r="K20" s="35"/>
      <c r="L20" s="85">
        <f t="shared" si="0"/>
        <v>0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70">
        <v>0.3</v>
      </c>
      <c r="AG20" s="8" t="s">
        <v>47</v>
      </c>
      <c r="AH20" s="118"/>
      <c r="AI20" s="153" t="s">
        <v>12</v>
      </c>
      <c r="AJ20" s="107"/>
    </row>
    <row r="21" spans="1:36" s="50" customFormat="1" ht="21.95" customHeight="1">
      <c r="A21" s="48" t="s">
        <v>196</v>
      </c>
      <c r="B21" s="5" t="s">
        <v>108</v>
      </c>
      <c r="C21" s="86">
        <f t="shared" si="5"/>
        <v>6</v>
      </c>
      <c r="D21" s="35"/>
      <c r="E21" s="61">
        <v>0.5</v>
      </c>
      <c r="F21" s="70">
        <v>0.5</v>
      </c>
      <c r="G21" s="62"/>
      <c r="H21" s="62">
        <v>4</v>
      </c>
      <c r="I21" s="62"/>
      <c r="J21" s="35"/>
      <c r="K21" s="35"/>
      <c r="L21" s="85">
        <f t="shared" si="0"/>
        <v>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70">
        <v>1</v>
      </c>
      <c r="AG21" s="27" t="s">
        <v>44</v>
      </c>
      <c r="AH21" s="112"/>
      <c r="AI21" s="153" t="s">
        <v>12</v>
      </c>
      <c r="AJ21" s="107"/>
    </row>
    <row r="22" spans="1:36" s="50" customFormat="1" ht="21.95" customHeight="1">
      <c r="A22" s="48" t="s">
        <v>197</v>
      </c>
      <c r="B22" s="2" t="s">
        <v>65</v>
      </c>
      <c r="C22" s="86">
        <f t="shared" si="5"/>
        <v>4</v>
      </c>
      <c r="D22" s="35"/>
      <c r="E22" s="61"/>
      <c r="F22" s="70"/>
      <c r="G22" s="62"/>
      <c r="H22" s="62">
        <v>3</v>
      </c>
      <c r="I22" s="62"/>
      <c r="J22" s="35"/>
      <c r="K22" s="35"/>
      <c r="L22" s="85">
        <f t="shared" si="0"/>
        <v>0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>
        <v>0.1</v>
      </c>
      <c r="Y22" s="35"/>
      <c r="Z22" s="35"/>
      <c r="AA22" s="35"/>
      <c r="AB22" s="35"/>
      <c r="AC22" s="35"/>
      <c r="AD22" s="35"/>
      <c r="AE22" s="35"/>
      <c r="AF22" s="26">
        <v>0.9</v>
      </c>
      <c r="AG22" s="27" t="s">
        <v>41</v>
      </c>
      <c r="AH22" s="112"/>
      <c r="AI22" s="153" t="s">
        <v>12</v>
      </c>
      <c r="AJ22" s="107"/>
    </row>
    <row r="23" spans="1:36" s="50" customFormat="1" ht="21.95" customHeight="1">
      <c r="A23" s="48" t="s">
        <v>198</v>
      </c>
      <c r="B23" s="2" t="s">
        <v>65</v>
      </c>
      <c r="C23" s="86">
        <f t="shared" si="5"/>
        <v>3</v>
      </c>
      <c r="D23" s="35"/>
      <c r="E23" s="61"/>
      <c r="F23" s="70"/>
      <c r="G23" s="43">
        <v>3</v>
      </c>
      <c r="H23" s="62"/>
      <c r="I23" s="62"/>
      <c r="J23" s="35"/>
      <c r="K23" s="35"/>
      <c r="L23" s="85">
        <f t="shared" si="0"/>
        <v>0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70"/>
      <c r="AG23" s="33" t="s">
        <v>38</v>
      </c>
      <c r="AH23" s="115"/>
      <c r="AI23" s="159" t="s">
        <v>12</v>
      </c>
      <c r="AJ23" s="107"/>
    </row>
    <row r="24" spans="1:36" s="50" customFormat="1" ht="21.95" customHeight="1">
      <c r="A24" s="48" t="s">
        <v>199</v>
      </c>
      <c r="B24" s="4" t="s">
        <v>70</v>
      </c>
      <c r="C24" s="86">
        <f t="shared" si="5"/>
        <v>1.34</v>
      </c>
      <c r="D24" s="11"/>
      <c r="E24" s="15">
        <v>0.44</v>
      </c>
      <c r="F24" s="14"/>
      <c r="G24" s="62"/>
      <c r="H24" s="62"/>
      <c r="I24" s="62"/>
      <c r="J24" s="35"/>
      <c r="K24" s="35"/>
      <c r="L24" s="85">
        <f t="shared" si="0"/>
        <v>0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>
        <v>0.1</v>
      </c>
      <c r="Z24" s="35"/>
      <c r="AA24" s="35"/>
      <c r="AB24" s="35">
        <v>0.2</v>
      </c>
      <c r="AC24" s="35"/>
      <c r="AD24" s="35"/>
      <c r="AE24" s="35">
        <v>0.1</v>
      </c>
      <c r="AF24" s="94">
        <v>0.5</v>
      </c>
      <c r="AG24" s="33" t="s">
        <v>34</v>
      </c>
      <c r="AH24" s="115"/>
      <c r="AI24" s="152" t="s">
        <v>12</v>
      </c>
      <c r="AJ24" s="107"/>
    </row>
    <row r="25" spans="1:36" s="50" customFormat="1" ht="37.5">
      <c r="A25" s="48" t="s">
        <v>200</v>
      </c>
      <c r="B25" s="5" t="s">
        <v>62</v>
      </c>
      <c r="C25" s="86">
        <f t="shared" si="5"/>
        <v>33</v>
      </c>
      <c r="D25" s="35"/>
      <c r="E25" s="46">
        <v>5</v>
      </c>
      <c r="F25" s="16">
        <v>5</v>
      </c>
      <c r="G25" s="62"/>
      <c r="H25" s="66">
        <v>15</v>
      </c>
      <c r="I25" s="66"/>
      <c r="J25" s="35"/>
      <c r="K25" s="35"/>
      <c r="L25" s="85">
        <f t="shared" si="0"/>
        <v>0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9">
        <v>8</v>
      </c>
      <c r="AG25" s="27" t="s">
        <v>40</v>
      </c>
      <c r="AH25" s="112"/>
      <c r="AI25" s="153" t="s">
        <v>12</v>
      </c>
      <c r="AJ25" s="107"/>
    </row>
    <row r="26" spans="1:36" s="50" customFormat="1" ht="21.95" customHeight="1">
      <c r="A26" s="48" t="s">
        <v>201</v>
      </c>
      <c r="B26" s="26" t="s">
        <v>59</v>
      </c>
      <c r="C26" s="86">
        <f t="shared" si="5"/>
        <v>0.5</v>
      </c>
      <c r="D26" s="35"/>
      <c r="E26" s="12">
        <v>0.3</v>
      </c>
      <c r="F26" s="71">
        <v>0.2</v>
      </c>
      <c r="G26" s="12"/>
      <c r="H26" s="62"/>
      <c r="I26" s="62"/>
      <c r="J26" s="35"/>
      <c r="K26" s="35"/>
      <c r="L26" s="85">
        <f t="shared" si="0"/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70"/>
      <c r="AG26" s="27" t="s">
        <v>64</v>
      </c>
      <c r="AH26" s="112"/>
      <c r="AI26" s="158" t="s">
        <v>12</v>
      </c>
      <c r="AJ26" s="107"/>
    </row>
    <row r="27" spans="1:36" ht="21.95" customHeight="1">
      <c r="A27" s="48" t="s">
        <v>202</v>
      </c>
      <c r="B27" s="5" t="s">
        <v>57</v>
      </c>
      <c r="C27" s="86">
        <f t="shared" si="5"/>
        <v>0.14000000000000001</v>
      </c>
      <c r="D27" s="35"/>
      <c r="E27" s="61">
        <v>0.14000000000000001</v>
      </c>
      <c r="F27" s="70"/>
      <c r="G27" s="62"/>
      <c r="H27" s="62"/>
      <c r="I27" s="62"/>
      <c r="J27" s="35"/>
      <c r="K27" s="35"/>
      <c r="L27" s="85">
        <f t="shared" si="0"/>
        <v>0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70"/>
      <c r="AG27" s="27" t="s">
        <v>44</v>
      </c>
      <c r="AH27" s="112"/>
      <c r="AI27" s="153" t="s">
        <v>12</v>
      </c>
      <c r="AJ27" s="107"/>
    </row>
    <row r="28" spans="1:36" ht="37.5">
      <c r="A28" s="48" t="s">
        <v>203</v>
      </c>
      <c r="B28" s="5" t="s">
        <v>58</v>
      </c>
      <c r="C28" s="86">
        <f t="shared" si="5"/>
        <v>1.5</v>
      </c>
      <c r="D28" s="35"/>
      <c r="E28" s="61">
        <v>0.3</v>
      </c>
      <c r="F28" s="70">
        <v>0.2</v>
      </c>
      <c r="G28" s="62"/>
      <c r="H28" s="62">
        <v>0.5</v>
      </c>
      <c r="I28" s="62"/>
      <c r="J28" s="35"/>
      <c r="K28" s="35"/>
      <c r="L28" s="85">
        <f t="shared" si="0"/>
        <v>0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26">
        <v>0.5</v>
      </c>
      <c r="AG28" s="8" t="s">
        <v>47</v>
      </c>
      <c r="AH28" s="123" t="s">
        <v>293</v>
      </c>
      <c r="AI28" s="153" t="s">
        <v>12</v>
      </c>
      <c r="AJ28" s="107"/>
    </row>
    <row r="29" spans="1:36" s="40" customFormat="1" ht="21.95" customHeight="1">
      <c r="A29" s="48" t="s">
        <v>204</v>
      </c>
      <c r="B29" s="5" t="s">
        <v>59</v>
      </c>
      <c r="C29" s="86">
        <f t="shared" si="5"/>
        <v>5.2</v>
      </c>
      <c r="D29" s="38">
        <v>0</v>
      </c>
      <c r="E29" s="38">
        <v>2.0999999999999996</v>
      </c>
      <c r="F29" s="74">
        <v>2.5</v>
      </c>
      <c r="G29" s="92">
        <v>0</v>
      </c>
      <c r="H29" s="38">
        <v>0.4</v>
      </c>
      <c r="I29" s="38">
        <v>0</v>
      </c>
      <c r="J29" s="38">
        <v>0</v>
      </c>
      <c r="K29" s="38">
        <v>0</v>
      </c>
      <c r="L29" s="85">
        <f t="shared" si="0"/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94">
        <v>0.2</v>
      </c>
      <c r="AG29" s="78" t="s">
        <v>142</v>
      </c>
      <c r="AH29" s="120"/>
      <c r="AI29" s="160" t="s">
        <v>12</v>
      </c>
      <c r="AJ29" s="107"/>
    </row>
    <row r="30" spans="1:36" s="98" customFormat="1" ht="21.95" customHeight="1">
      <c r="A30" s="53" t="s">
        <v>148</v>
      </c>
      <c r="B30" s="64" t="s">
        <v>120</v>
      </c>
      <c r="C30" s="87">
        <f t="shared" si="5"/>
        <v>4.05</v>
      </c>
      <c r="D30" s="85">
        <f t="shared" ref="D30:J30" si="7">SUM(D31:D39)</f>
        <v>0.45</v>
      </c>
      <c r="E30" s="85">
        <f t="shared" si="7"/>
        <v>1.3</v>
      </c>
      <c r="F30" s="126">
        <f t="shared" si="7"/>
        <v>0.30000000000000004</v>
      </c>
      <c r="G30" s="85">
        <f t="shared" si="7"/>
        <v>0</v>
      </c>
      <c r="H30" s="85">
        <f t="shared" si="7"/>
        <v>0.4</v>
      </c>
      <c r="I30" s="85">
        <f t="shared" si="7"/>
        <v>0</v>
      </c>
      <c r="J30" s="85">
        <f t="shared" si="7"/>
        <v>0</v>
      </c>
      <c r="K30" s="85">
        <f>SUM(K31:K39)</f>
        <v>0</v>
      </c>
      <c r="L30" s="85">
        <f t="shared" si="0"/>
        <v>0</v>
      </c>
      <c r="M30" s="85">
        <f t="shared" ref="M30:AF30" si="8">SUM(M31:M39)</f>
        <v>0</v>
      </c>
      <c r="N30" s="85">
        <f t="shared" si="8"/>
        <v>0</v>
      </c>
      <c r="O30" s="85">
        <f t="shared" si="8"/>
        <v>0</v>
      </c>
      <c r="P30" s="85">
        <f t="shared" si="8"/>
        <v>0</v>
      </c>
      <c r="Q30" s="85">
        <f t="shared" si="8"/>
        <v>0</v>
      </c>
      <c r="R30" s="85">
        <f t="shared" si="8"/>
        <v>0</v>
      </c>
      <c r="S30" s="85">
        <f t="shared" si="8"/>
        <v>0</v>
      </c>
      <c r="T30" s="85">
        <f t="shared" si="8"/>
        <v>0</v>
      </c>
      <c r="U30" s="85">
        <f t="shared" si="8"/>
        <v>0</v>
      </c>
      <c r="V30" s="85">
        <f t="shared" si="8"/>
        <v>0</v>
      </c>
      <c r="W30" s="85">
        <f t="shared" si="8"/>
        <v>0</v>
      </c>
      <c r="X30" s="85">
        <f t="shared" si="8"/>
        <v>0</v>
      </c>
      <c r="Y30" s="85">
        <f t="shared" si="8"/>
        <v>0</v>
      </c>
      <c r="Z30" s="85">
        <f t="shared" si="8"/>
        <v>0</v>
      </c>
      <c r="AA30" s="85">
        <f t="shared" si="8"/>
        <v>0</v>
      </c>
      <c r="AB30" s="85">
        <f t="shared" si="8"/>
        <v>0</v>
      </c>
      <c r="AC30" s="85">
        <f t="shared" si="8"/>
        <v>0</v>
      </c>
      <c r="AD30" s="85">
        <f t="shared" si="8"/>
        <v>0.30000000000000004</v>
      </c>
      <c r="AE30" s="85">
        <f t="shared" si="8"/>
        <v>0</v>
      </c>
      <c r="AF30" s="126">
        <f t="shared" si="8"/>
        <v>1.3</v>
      </c>
      <c r="AG30" s="57"/>
      <c r="AH30" s="117"/>
      <c r="AI30" s="156"/>
      <c r="AJ30" s="124"/>
    </row>
    <row r="31" spans="1:36" s="23" customFormat="1" ht="21" customHeight="1">
      <c r="A31" s="48" t="s">
        <v>208</v>
      </c>
      <c r="B31" s="5" t="s">
        <v>75</v>
      </c>
      <c r="C31" s="86">
        <f t="shared" si="5"/>
        <v>0.60000000000000009</v>
      </c>
      <c r="D31" s="35"/>
      <c r="E31" s="61">
        <v>0.1</v>
      </c>
      <c r="F31" s="70">
        <v>0.1</v>
      </c>
      <c r="G31" s="62"/>
      <c r="H31" s="62"/>
      <c r="I31" s="62"/>
      <c r="J31" s="35"/>
      <c r="K31" s="35"/>
      <c r="L31" s="85">
        <f t="shared" si="0"/>
        <v>0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>
        <v>0.2</v>
      </c>
      <c r="AE31" s="35"/>
      <c r="AF31" s="70">
        <v>0.2</v>
      </c>
      <c r="AG31" s="6" t="s">
        <v>46</v>
      </c>
      <c r="AH31" s="121"/>
      <c r="AI31" s="153" t="s">
        <v>13</v>
      </c>
      <c r="AJ31" s="107"/>
    </row>
    <row r="32" spans="1:36" s="23" customFormat="1" ht="21" customHeight="1">
      <c r="A32" s="48" t="s">
        <v>207</v>
      </c>
      <c r="B32" s="5" t="s">
        <v>76</v>
      </c>
      <c r="C32" s="86">
        <f t="shared" si="5"/>
        <v>0.5</v>
      </c>
      <c r="D32" s="35"/>
      <c r="E32" s="61">
        <v>0.3</v>
      </c>
      <c r="F32" s="70">
        <v>0.2</v>
      </c>
      <c r="G32" s="62"/>
      <c r="H32" s="62"/>
      <c r="I32" s="62"/>
      <c r="J32" s="35"/>
      <c r="K32" s="35"/>
      <c r="L32" s="85">
        <f t="shared" si="0"/>
        <v>0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70"/>
      <c r="AG32" s="27" t="s">
        <v>63</v>
      </c>
      <c r="AH32" s="112"/>
      <c r="AI32" s="161" t="s">
        <v>13</v>
      </c>
      <c r="AJ32" s="107"/>
    </row>
    <row r="33" spans="1:36" s="23" customFormat="1" ht="21" customHeight="1">
      <c r="A33" s="48" t="s">
        <v>209</v>
      </c>
      <c r="B33" s="5" t="s">
        <v>77</v>
      </c>
      <c r="C33" s="86">
        <f t="shared" si="5"/>
        <v>0.05</v>
      </c>
      <c r="D33" s="35">
        <v>0.05</v>
      </c>
      <c r="E33" s="61"/>
      <c r="F33" s="70"/>
      <c r="G33" s="62"/>
      <c r="H33" s="62"/>
      <c r="I33" s="62"/>
      <c r="J33" s="35"/>
      <c r="K33" s="35"/>
      <c r="L33" s="85">
        <f t="shared" si="0"/>
        <v>0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70"/>
      <c r="AG33" s="27" t="s">
        <v>63</v>
      </c>
      <c r="AH33" s="112" t="s">
        <v>250</v>
      </c>
      <c r="AI33" s="161" t="s">
        <v>13</v>
      </c>
      <c r="AJ33" s="107"/>
    </row>
    <row r="34" spans="1:36" s="23" customFormat="1" ht="21" customHeight="1">
      <c r="A34" s="48" t="s">
        <v>210</v>
      </c>
      <c r="B34" s="26" t="s">
        <v>78</v>
      </c>
      <c r="C34" s="86">
        <f t="shared" si="5"/>
        <v>0.1</v>
      </c>
      <c r="D34" s="35"/>
      <c r="E34" s="61"/>
      <c r="F34" s="70"/>
      <c r="G34" s="62"/>
      <c r="H34" s="62">
        <v>0.1</v>
      </c>
      <c r="I34" s="62"/>
      <c r="J34" s="35"/>
      <c r="K34" s="35"/>
      <c r="L34" s="85">
        <f t="shared" si="0"/>
        <v>0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70"/>
      <c r="AG34" s="27" t="s">
        <v>54</v>
      </c>
      <c r="AH34" s="112" t="s">
        <v>251</v>
      </c>
      <c r="AI34" s="153" t="s">
        <v>13</v>
      </c>
      <c r="AJ34" s="107"/>
    </row>
    <row r="35" spans="1:36" s="23" customFormat="1" ht="21" customHeight="1">
      <c r="A35" s="48" t="s">
        <v>211</v>
      </c>
      <c r="B35" s="29" t="s">
        <v>138</v>
      </c>
      <c r="C35" s="86">
        <f t="shared" si="5"/>
        <v>0.2</v>
      </c>
      <c r="D35" s="35"/>
      <c r="E35" s="61">
        <v>0.1</v>
      </c>
      <c r="F35" s="70"/>
      <c r="G35" s="62"/>
      <c r="H35" s="62"/>
      <c r="I35" s="62"/>
      <c r="J35" s="35"/>
      <c r="K35" s="35"/>
      <c r="L35" s="85">
        <f t="shared" si="0"/>
        <v>0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70">
        <v>0.1</v>
      </c>
      <c r="AG35" s="27" t="s">
        <v>63</v>
      </c>
      <c r="AH35" s="112"/>
      <c r="AI35" s="161" t="s">
        <v>13</v>
      </c>
      <c r="AJ35" s="107"/>
    </row>
    <row r="36" spans="1:36" s="23" customFormat="1" ht="21" customHeight="1">
      <c r="A36" s="48" t="s">
        <v>212</v>
      </c>
      <c r="B36" s="5" t="s">
        <v>136</v>
      </c>
      <c r="C36" s="86">
        <f t="shared" si="5"/>
        <v>0.2</v>
      </c>
      <c r="D36" s="35"/>
      <c r="E36" s="61"/>
      <c r="F36" s="70"/>
      <c r="G36" s="62"/>
      <c r="H36" s="62">
        <v>0.1</v>
      </c>
      <c r="I36" s="62"/>
      <c r="J36" s="35"/>
      <c r="K36" s="35"/>
      <c r="L36" s="85">
        <f t="shared" si="0"/>
        <v>0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>
        <v>0.1</v>
      </c>
      <c r="AE36" s="35"/>
      <c r="AF36" s="70"/>
      <c r="AG36" s="27" t="s">
        <v>50</v>
      </c>
      <c r="AH36" s="112" t="s">
        <v>252</v>
      </c>
      <c r="AI36" s="153" t="s">
        <v>13</v>
      </c>
      <c r="AJ36" s="107"/>
    </row>
    <row r="37" spans="1:36" s="23" customFormat="1" ht="21" customHeight="1">
      <c r="A37" s="48" t="s">
        <v>213</v>
      </c>
      <c r="B37" s="17" t="s">
        <v>137</v>
      </c>
      <c r="C37" s="86">
        <f t="shared" si="5"/>
        <v>0.2</v>
      </c>
      <c r="D37" s="35"/>
      <c r="E37" s="61"/>
      <c r="F37" s="70"/>
      <c r="G37" s="62"/>
      <c r="H37" s="62">
        <v>0.2</v>
      </c>
      <c r="I37" s="62"/>
      <c r="J37" s="35"/>
      <c r="K37" s="35"/>
      <c r="L37" s="85">
        <f t="shared" si="0"/>
        <v>0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70"/>
      <c r="AG37" s="27" t="s">
        <v>50</v>
      </c>
      <c r="AH37" s="112" t="s">
        <v>252</v>
      </c>
      <c r="AI37" s="162" t="s">
        <v>13</v>
      </c>
      <c r="AJ37" s="107"/>
    </row>
    <row r="38" spans="1:36" s="23" customFormat="1" ht="21" customHeight="1">
      <c r="A38" s="48" t="s">
        <v>214</v>
      </c>
      <c r="B38" s="19" t="s">
        <v>79</v>
      </c>
      <c r="C38" s="86">
        <f t="shared" si="5"/>
        <v>1.2</v>
      </c>
      <c r="D38" s="35">
        <v>0.2</v>
      </c>
      <c r="E38" s="61"/>
      <c r="F38" s="70"/>
      <c r="G38" s="62"/>
      <c r="H38" s="62"/>
      <c r="I38" s="62"/>
      <c r="J38" s="35"/>
      <c r="K38" s="35"/>
      <c r="L38" s="85">
        <f t="shared" si="0"/>
        <v>0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11">
        <v>1</v>
      </c>
      <c r="AG38" s="33" t="s">
        <v>69</v>
      </c>
      <c r="AH38" s="115"/>
      <c r="AI38" s="163" t="s">
        <v>13</v>
      </c>
      <c r="AJ38" s="107"/>
    </row>
    <row r="39" spans="1:36" s="52" customFormat="1" ht="21" customHeight="1">
      <c r="A39" s="48" t="s">
        <v>215</v>
      </c>
      <c r="B39" s="29" t="s">
        <v>80</v>
      </c>
      <c r="C39" s="86">
        <f t="shared" si="5"/>
        <v>1</v>
      </c>
      <c r="D39" s="11">
        <v>0.2</v>
      </c>
      <c r="E39" s="11">
        <v>0.8</v>
      </c>
      <c r="F39" s="73"/>
      <c r="G39" s="93"/>
      <c r="H39" s="67"/>
      <c r="I39" s="67"/>
      <c r="J39" s="67"/>
      <c r="K39" s="67"/>
      <c r="L39" s="85">
        <f t="shared" si="0"/>
        <v>0</v>
      </c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73"/>
      <c r="AG39" s="51" t="s">
        <v>69</v>
      </c>
      <c r="AH39" s="122"/>
      <c r="AI39" s="164" t="s">
        <v>13</v>
      </c>
      <c r="AJ39" s="130"/>
    </row>
    <row r="40" spans="1:36" s="98" customFormat="1" ht="21.95" customHeight="1">
      <c r="A40" s="53" t="s">
        <v>216</v>
      </c>
      <c r="B40" s="64" t="s">
        <v>121</v>
      </c>
      <c r="C40" s="87">
        <f t="shared" si="5"/>
        <v>1.2999999999999998</v>
      </c>
      <c r="D40" s="85">
        <f>SUM(D41:D42)</f>
        <v>0.3</v>
      </c>
      <c r="E40" s="85">
        <f t="shared" ref="E40:AF40" si="9">SUM(E41:E42)</f>
        <v>0.3</v>
      </c>
      <c r="F40" s="126">
        <f t="shared" si="9"/>
        <v>0.3</v>
      </c>
      <c r="G40" s="85">
        <f t="shared" si="9"/>
        <v>0</v>
      </c>
      <c r="H40" s="85">
        <f t="shared" si="9"/>
        <v>0.4</v>
      </c>
      <c r="I40" s="85">
        <f t="shared" si="9"/>
        <v>0</v>
      </c>
      <c r="J40" s="85">
        <f t="shared" si="9"/>
        <v>0</v>
      </c>
      <c r="K40" s="85">
        <f t="shared" si="9"/>
        <v>0</v>
      </c>
      <c r="L40" s="85">
        <f t="shared" si="0"/>
        <v>0</v>
      </c>
      <c r="M40" s="85">
        <f t="shared" si="9"/>
        <v>0</v>
      </c>
      <c r="N40" s="85">
        <f t="shared" si="9"/>
        <v>0</v>
      </c>
      <c r="O40" s="85">
        <f t="shared" si="9"/>
        <v>0</v>
      </c>
      <c r="P40" s="85">
        <f t="shared" si="9"/>
        <v>0</v>
      </c>
      <c r="Q40" s="85">
        <f t="shared" si="9"/>
        <v>0</v>
      </c>
      <c r="R40" s="85">
        <f t="shared" si="9"/>
        <v>0</v>
      </c>
      <c r="S40" s="85">
        <f t="shared" si="9"/>
        <v>0</v>
      </c>
      <c r="T40" s="85">
        <f t="shared" si="9"/>
        <v>0</v>
      </c>
      <c r="U40" s="85">
        <f t="shared" si="9"/>
        <v>0</v>
      </c>
      <c r="V40" s="85">
        <f t="shared" si="9"/>
        <v>0</v>
      </c>
      <c r="W40" s="85">
        <f t="shared" si="9"/>
        <v>0</v>
      </c>
      <c r="X40" s="85">
        <f t="shared" si="9"/>
        <v>0</v>
      </c>
      <c r="Y40" s="85">
        <f t="shared" si="9"/>
        <v>0</v>
      </c>
      <c r="Z40" s="85">
        <f t="shared" si="9"/>
        <v>0</v>
      </c>
      <c r="AA40" s="85">
        <f t="shared" si="9"/>
        <v>0</v>
      </c>
      <c r="AB40" s="85">
        <f t="shared" si="9"/>
        <v>0</v>
      </c>
      <c r="AC40" s="85">
        <f t="shared" si="9"/>
        <v>0</v>
      </c>
      <c r="AD40" s="85">
        <f t="shared" si="9"/>
        <v>0</v>
      </c>
      <c r="AE40" s="85">
        <f t="shared" si="9"/>
        <v>0</v>
      </c>
      <c r="AF40" s="126">
        <f t="shared" si="9"/>
        <v>0</v>
      </c>
      <c r="AG40" s="57"/>
      <c r="AH40" s="117"/>
      <c r="AI40" s="156"/>
      <c r="AJ40" s="124"/>
    </row>
    <row r="41" spans="1:36" ht="21.95" customHeight="1">
      <c r="A41" s="48" t="s">
        <v>217</v>
      </c>
      <c r="B41" s="26" t="s">
        <v>86</v>
      </c>
      <c r="C41" s="34">
        <v>0.4</v>
      </c>
      <c r="D41" s="35"/>
      <c r="E41" s="61"/>
      <c r="F41" s="70"/>
      <c r="G41" s="62"/>
      <c r="H41" s="62">
        <v>0.4</v>
      </c>
      <c r="I41" s="62"/>
      <c r="J41" s="35"/>
      <c r="K41" s="35"/>
      <c r="L41" s="85">
        <f t="shared" si="0"/>
        <v>0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70"/>
      <c r="AG41" s="27" t="s">
        <v>54</v>
      </c>
      <c r="AH41" s="112" t="s">
        <v>253</v>
      </c>
      <c r="AI41" s="153" t="s">
        <v>17</v>
      </c>
      <c r="AJ41" s="107"/>
    </row>
    <row r="42" spans="1:36" ht="21.95" customHeight="1">
      <c r="A42" s="48" t="s">
        <v>218</v>
      </c>
      <c r="B42" s="26" t="s">
        <v>87</v>
      </c>
      <c r="C42" s="34">
        <v>0.89999999999999991</v>
      </c>
      <c r="D42" s="35">
        <v>0.3</v>
      </c>
      <c r="E42" s="61">
        <v>0.3</v>
      </c>
      <c r="F42" s="70">
        <v>0.3</v>
      </c>
      <c r="G42" s="62"/>
      <c r="H42" s="62"/>
      <c r="I42" s="62"/>
      <c r="J42" s="35"/>
      <c r="K42" s="35"/>
      <c r="L42" s="85">
        <f t="shared" si="0"/>
        <v>0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70"/>
      <c r="AG42" s="33" t="s">
        <v>42</v>
      </c>
      <c r="AH42" s="115"/>
      <c r="AI42" s="158" t="s">
        <v>17</v>
      </c>
      <c r="AJ42" s="107"/>
    </row>
    <row r="43" spans="1:36" s="98" customFormat="1" ht="21.95" customHeight="1">
      <c r="A43" s="53" t="s">
        <v>219</v>
      </c>
      <c r="B43" s="64" t="s">
        <v>119</v>
      </c>
      <c r="C43" s="87">
        <f t="shared" ref="C43:C74" si="10">SUM(D43:L43)+SUM(X43:AF43)</f>
        <v>1.64</v>
      </c>
      <c r="D43" s="85">
        <f t="shared" ref="D43:J43" si="11">SUM(D44:D49)</f>
        <v>0</v>
      </c>
      <c r="E43" s="85">
        <f t="shared" si="11"/>
        <v>0.8</v>
      </c>
      <c r="F43" s="126">
        <f t="shared" si="11"/>
        <v>0</v>
      </c>
      <c r="G43" s="85">
        <f t="shared" si="11"/>
        <v>0</v>
      </c>
      <c r="H43" s="85">
        <f t="shared" si="11"/>
        <v>0.23</v>
      </c>
      <c r="I43" s="85">
        <f t="shared" si="11"/>
        <v>0</v>
      </c>
      <c r="J43" s="85">
        <f t="shared" si="11"/>
        <v>0.45</v>
      </c>
      <c r="K43" s="85">
        <f>SUM(K44:K49)</f>
        <v>0</v>
      </c>
      <c r="L43" s="85">
        <f t="shared" si="0"/>
        <v>0</v>
      </c>
      <c r="M43" s="85">
        <f t="shared" ref="M43:AF43" si="12">SUM(M44:M49)</f>
        <v>0</v>
      </c>
      <c r="N43" s="85">
        <f t="shared" si="12"/>
        <v>0</v>
      </c>
      <c r="O43" s="85">
        <f t="shared" si="12"/>
        <v>0</v>
      </c>
      <c r="P43" s="85">
        <f t="shared" si="12"/>
        <v>0</v>
      </c>
      <c r="Q43" s="85">
        <f t="shared" si="12"/>
        <v>0</v>
      </c>
      <c r="R43" s="85">
        <f t="shared" si="12"/>
        <v>0</v>
      </c>
      <c r="S43" s="85">
        <f t="shared" si="12"/>
        <v>0</v>
      </c>
      <c r="T43" s="85">
        <f t="shared" si="12"/>
        <v>0</v>
      </c>
      <c r="U43" s="85">
        <f t="shared" si="12"/>
        <v>0</v>
      </c>
      <c r="V43" s="85">
        <f t="shared" si="12"/>
        <v>0</v>
      </c>
      <c r="W43" s="85">
        <f t="shared" si="12"/>
        <v>0</v>
      </c>
      <c r="X43" s="85">
        <f t="shared" si="12"/>
        <v>0</v>
      </c>
      <c r="Y43" s="85">
        <f t="shared" si="12"/>
        <v>0</v>
      </c>
      <c r="Z43" s="85">
        <f t="shared" si="12"/>
        <v>0</v>
      </c>
      <c r="AA43" s="85">
        <f t="shared" si="12"/>
        <v>0</v>
      </c>
      <c r="AB43" s="85">
        <f t="shared" si="12"/>
        <v>0.16</v>
      </c>
      <c r="AC43" s="85">
        <f t="shared" si="12"/>
        <v>0</v>
      </c>
      <c r="AD43" s="85">
        <f t="shared" si="12"/>
        <v>0</v>
      </c>
      <c r="AE43" s="85">
        <f t="shared" si="12"/>
        <v>0</v>
      </c>
      <c r="AF43" s="126">
        <f t="shared" si="12"/>
        <v>0</v>
      </c>
      <c r="AG43" s="57"/>
      <c r="AH43" s="117"/>
      <c r="AI43" s="156"/>
      <c r="AJ43" s="124"/>
    </row>
    <row r="44" spans="1:36" ht="21.95" customHeight="1">
      <c r="A44" s="48" t="s">
        <v>220</v>
      </c>
      <c r="B44" s="26" t="s">
        <v>53</v>
      </c>
      <c r="C44" s="86">
        <f t="shared" si="10"/>
        <v>0.23</v>
      </c>
      <c r="D44" s="35"/>
      <c r="E44" s="61">
        <v>0.1</v>
      </c>
      <c r="F44" s="70"/>
      <c r="G44" s="62"/>
      <c r="H44" s="62">
        <v>0.13</v>
      </c>
      <c r="I44" s="62"/>
      <c r="J44" s="35"/>
      <c r="K44" s="35"/>
      <c r="L44" s="85">
        <f t="shared" si="0"/>
        <v>0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70"/>
      <c r="AG44" s="27" t="s">
        <v>54</v>
      </c>
      <c r="AH44" s="112" t="s">
        <v>254</v>
      </c>
      <c r="AI44" s="153" t="s">
        <v>18</v>
      </c>
      <c r="AJ44" s="107"/>
    </row>
    <row r="45" spans="1:36" ht="21.95" customHeight="1">
      <c r="A45" s="48" t="s">
        <v>221</v>
      </c>
      <c r="B45" s="5" t="s">
        <v>51</v>
      </c>
      <c r="C45" s="86">
        <f t="shared" si="10"/>
        <v>0.1</v>
      </c>
      <c r="D45" s="35"/>
      <c r="E45" s="61"/>
      <c r="F45" s="70"/>
      <c r="G45" s="62"/>
      <c r="H45" s="10">
        <v>0.1</v>
      </c>
      <c r="I45" s="10"/>
      <c r="J45" s="35"/>
      <c r="K45" s="35"/>
      <c r="L45" s="85">
        <f t="shared" si="0"/>
        <v>0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70"/>
      <c r="AG45" s="36" t="s">
        <v>36</v>
      </c>
      <c r="AH45" s="119" t="s">
        <v>294</v>
      </c>
      <c r="AI45" s="153" t="s">
        <v>18</v>
      </c>
      <c r="AJ45" s="107"/>
    </row>
    <row r="46" spans="1:36" ht="21.75" customHeight="1">
      <c r="A46" s="48" t="s">
        <v>222</v>
      </c>
      <c r="B46" s="17" t="s">
        <v>55</v>
      </c>
      <c r="C46" s="86">
        <f t="shared" si="10"/>
        <v>0.16</v>
      </c>
      <c r="D46" s="35"/>
      <c r="E46" s="61"/>
      <c r="F46" s="70"/>
      <c r="G46" s="62"/>
      <c r="H46" s="62"/>
      <c r="I46" s="62"/>
      <c r="J46" s="35"/>
      <c r="K46" s="35"/>
      <c r="L46" s="85">
        <f t="shared" si="0"/>
        <v>0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>
        <v>0.16</v>
      </c>
      <c r="AC46" s="35"/>
      <c r="AD46" s="35"/>
      <c r="AE46" s="35"/>
      <c r="AF46" s="70"/>
      <c r="AG46" s="33" t="s">
        <v>38</v>
      </c>
      <c r="AH46" s="112" t="s">
        <v>255</v>
      </c>
      <c r="AI46" s="162" t="s">
        <v>18</v>
      </c>
      <c r="AJ46" s="107"/>
    </row>
    <row r="47" spans="1:36" ht="29.25" customHeight="1">
      <c r="A47" s="48" t="s">
        <v>223</v>
      </c>
      <c r="B47" s="17" t="s">
        <v>140</v>
      </c>
      <c r="C47" s="86">
        <f t="shared" si="10"/>
        <v>0.2</v>
      </c>
      <c r="D47" s="35"/>
      <c r="E47" s="61">
        <v>0.2</v>
      </c>
      <c r="F47" s="70"/>
      <c r="G47" s="62"/>
      <c r="H47" s="62"/>
      <c r="I47" s="62"/>
      <c r="J47" s="35"/>
      <c r="K47" s="35"/>
      <c r="L47" s="85">
        <f t="shared" si="0"/>
        <v>0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70"/>
      <c r="AG47" s="33" t="s">
        <v>56</v>
      </c>
      <c r="AH47" s="123" t="s">
        <v>256</v>
      </c>
      <c r="AI47" s="162" t="s">
        <v>18</v>
      </c>
      <c r="AJ47" s="107"/>
    </row>
    <row r="48" spans="1:36" ht="21.95" customHeight="1">
      <c r="A48" s="48" t="s">
        <v>224</v>
      </c>
      <c r="B48" s="4" t="s">
        <v>141</v>
      </c>
      <c r="C48" s="86">
        <f t="shared" si="10"/>
        <v>0.45</v>
      </c>
      <c r="D48" s="11"/>
      <c r="E48" s="15"/>
      <c r="F48" s="14"/>
      <c r="G48" s="62"/>
      <c r="H48" s="62"/>
      <c r="I48" s="62"/>
      <c r="J48" s="35">
        <v>0.45</v>
      </c>
      <c r="K48" s="35"/>
      <c r="L48" s="85">
        <f t="shared" si="0"/>
        <v>0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94"/>
      <c r="AG48" s="33" t="s">
        <v>34</v>
      </c>
      <c r="AH48" s="112" t="s">
        <v>257</v>
      </c>
      <c r="AI48" s="152" t="s">
        <v>18</v>
      </c>
      <c r="AJ48" s="107"/>
    </row>
    <row r="49" spans="1:36" ht="21.95" customHeight="1">
      <c r="A49" s="48" t="s">
        <v>225</v>
      </c>
      <c r="B49" s="5" t="s">
        <v>52</v>
      </c>
      <c r="C49" s="86">
        <f t="shared" si="10"/>
        <v>0.5</v>
      </c>
      <c r="D49" s="35"/>
      <c r="E49" s="76">
        <v>0.5</v>
      </c>
      <c r="F49" s="72"/>
      <c r="G49" s="62"/>
      <c r="H49" s="62"/>
      <c r="I49" s="62"/>
      <c r="J49" s="35"/>
      <c r="K49" s="35"/>
      <c r="L49" s="85">
        <f t="shared" si="0"/>
        <v>0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70"/>
      <c r="AG49" s="27" t="s">
        <v>40</v>
      </c>
      <c r="AH49" s="123" t="s">
        <v>311</v>
      </c>
      <c r="AI49" s="153" t="s">
        <v>18</v>
      </c>
      <c r="AJ49" s="107"/>
    </row>
    <row r="50" spans="1:36" s="98" customFormat="1" ht="21.95" customHeight="1">
      <c r="A50" s="53" t="s">
        <v>226</v>
      </c>
      <c r="B50" s="64" t="s">
        <v>122</v>
      </c>
      <c r="C50" s="87">
        <f t="shared" si="10"/>
        <v>0.6</v>
      </c>
      <c r="D50" s="85">
        <f t="shared" ref="D50:K50" si="13">SUM(D51:D51)</f>
        <v>0</v>
      </c>
      <c r="E50" s="85">
        <f t="shared" si="13"/>
        <v>0.6</v>
      </c>
      <c r="F50" s="126">
        <f t="shared" si="13"/>
        <v>0</v>
      </c>
      <c r="G50" s="85">
        <f t="shared" si="13"/>
        <v>0</v>
      </c>
      <c r="H50" s="85">
        <f t="shared" si="13"/>
        <v>0</v>
      </c>
      <c r="I50" s="85">
        <f t="shared" si="13"/>
        <v>0</v>
      </c>
      <c r="J50" s="85">
        <f t="shared" si="13"/>
        <v>0</v>
      </c>
      <c r="K50" s="85">
        <f t="shared" si="13"/>
        <v>0</v>
      </c>
      <c r="L50" s="85">
        <f t="shared" si="0"/>
        <v>0</v>
      </c>
      <c r="M50" s="85">
        <f t="shared" ref="M50:AF50" si="14">SUM(M51:M51)</f>
        <v>0</v>
      </c>
      <c r="N50" s="85">
        <f t="shared" si="14"/>
        <v>0</v>
      </c>
      <c r="O50" s="85">
        <f t="shared" si="14"/>
        <v>0</v>
      </c>
      <c r="P50" s="85">
        <f t="shared" si="14"/>
        <v>0</v>
      </c>
      <c r="Q50" s="85">
        <f t="shared" si="14"/>
        <v>0</v>
      </c>
      <c r="R50" s="85">
        <f t="shared" si="14"/>
        <v>0</v>
      </c>
      <c r="S50" s="85">
        <f t="shared" si="14"/>
        <v>0</v>
      </c>
      <c r="T50" s="85">
        <f t="shared" si="14"/>
        <v>0</v>
      </c>
      <c r="U50" s="85">
        <f t="shared" si="14"/>
        <v>0</v>
      </c>
      <c r="V50" s="85">
        <f t="shared" si="14"/>
        <v>0</v>
      </c>
      <c r="W50" s="85">
        <f t="shared" si="14"/>
        <v>0</v>
      </c>
      <c r="X50" s="85">
        <f t="shared" si="14"/>
        <v>0</v>
      </c>
      <c r="Y50" s="85">
        <f t="shared" si="14"/>
        <v>0</v>
      </c>
      <c r="Z50" s="85">
        <f t="shared" si="14"/>
        <v>0</v>
      </c>
      <c r="AA50" s="85">
        <f t="shared" si="14"/>
        <v>0</v>
      </c>
      <c r="AB50" s="85">
        <f t="shared" si="14"/>
        <v>0</v>
      </c>
      <c r="AC50" s="85">
        <f t="shared" si="14"/>
        <v>0</v>
      </c>
      <c r="AD50" s="85">
        <f t="shared" si="14"/>
        <v>0</v>
      </c>
      <c r="AE50" s="85">
        <f t="shared" si="14"/>
        <v>0</v>
      </c>
      <c r="AF50" s="126">
        <f t="shared" si="14"/>
        <v>0</v>
      </c>
      <c r="AG50" s="57"/>
      <c r="AH50" s="117"/>
      <c r="AI50" s="156"/>
      <c r="AJ50" s="124"/>
    </row>
    <row r="51" spans="1:36" ht="37.5">
      <c r="A51" s="48" t="s">
        <v>227</v>
      </c>
      <c r="B51" s="2" t="s">
        <v>84</v>
      </c>
      <c r="C51" s="88">
        <f t="shared" si="10"/>
        <v>0.6</v>
      </c>
      <c r="D51" s="35"/>
      <c r="E51" s="61">
        <v>0.6</v>
      </c>
      <c r="F51" s="70"/>
      <c r="G51" s="62"/>
      <c r="H51" s="62"/>
      <c r="I51" s="62"/>
      <c r="J51" s="35"/>
      <c r="K51" s="35"/>
      <c r="L51" s="85">
        <f t="shared" si="0"/>
        <v>0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70"/>
      <c r="AG51" s="27" t="s">
        <v>41</v>
      </c>
      <c r="AH51" s="123" t="s">
        <v>258</v>
      </c>
      <c r="AI51" s="153" t="s">
        <v>19</v>
      </c>
      <c r="AJ51" s="107"/>
    </row>
    <row r="52" spans="1:36" s="98" customFormat="1" ht="19.5">
      <c r="A52" s="53" t="s">
        <v>228</v>
      </c>
      <c r="B52" s="64" t="s">
        <v>123</v>
      </c>
      <c r="C52" s="87">
        <f t="shared" si="10"/>
        <v>1.05</v>
      </c>
      <c r="D52" s="85">
        <f>SUM(D53:D56)</f>
        <v>0.27</v>
      </c>
      <c r="E52" s="85">
        <f t="shared" ref="E52:AF52" si="15">SUM(E53:E56)</f>
        <v>0.12</v>
      </c>
      <c r="F52" s="126">
        <f t="shared" si="15"/>
        <v>0</v>
      </c>
      <c r="G52" s="85">
        <f t="shared" si="15"/>
        <v>0</v>
      </c>
      <c r="H52" s="85">
        <f t="shared" si="15"/>
        <v>0</v>
      </c>
      <c r="I52" s="85">
        <f t="shared" si="15"/>
        <v>0</v>
      </c>
      <c r="J52" s="85">
        <f t="shared" si="15"/>
        <v>0</v>
      </c>
      <c r="K52" s="85">
        <f t="shared" si="15"/>
        <v>0</v>
      </c>
      <c r="L52" s="85">
        <f>SUM(M52:W52)</f>
        <v>0.13</v>
      </c>
      <c r="M52" s="85">
        <f>SUM(M53:M56)</f>
        <v>0</v>
      </c>
      <c r="N52" s="85">
        <f t="shared" ref="N52:W52" si="16">SUM(N53:N56)</f>
        <v>0</v>
      </c>
      <c r="O52" s="85">
        <f t="shared" si="16"/>
        <v>0</v>
      </c>
      <c r="P52" s="85">
        <f t="shared" si="16"/>
        <v>0</v>
      </c>
      <c r="Q52" s="85">
        <f t="shared" si="16"/>
        <v>0</v>
      </c>
      <c r="R52" s="85">
        <f t="shared" si="16"/>
        <v>0.13</v>
      </c>
      <c r="S52" s="85">
        <f t="shared" si="16"/>
        <v>0</v>
      </c>
      <c r="T52" s="85">
        <f t="shared" si="16"/>
        <v>0</v>
      </c>
      <c r="U52" s="85">
        <f t="shared" si="16"/>
        <v>0</v>
      </c>
      <c r="V52" s="85">
        <f t="shared" si="16"/>
        <v>0</v>
      </c>
      <c r="W52" s="85">
        <f t="shared" si="16"/>
        <v>0</v>
      </c>
      <c r="X52" s="85">
        <f t="shared" si="15"/>
        <v>0</v>
      </c>
      <c r="Y52" s="85">
        <f t="shared" si="15"/>
        <v>0</v>
      </c>
      <c r="Z52" s="85">
        <f t="shared" si="15"/>
        <v>0</v>
      </c>
      <c r="AA52" s="85">
        <f t="shared" si="15"/>
        <v>0</v>
      </c>
      <c r="AB52" s="85">
        <f t="shared" si="15"/>
        <v>0</v>
      </c>
      <c r="AC52" s="85">
        <f t="shared" si="15"/>
        <v>0</v>
      </c>
      <c r="AD52" s="85">
        <f t="shared" si="15"/>
        <v>0</v>
      </c>
      <c r="AE52" s="85">
        <f t="shared" si="15"/>
        <v>0</v>
      </c>
      <c r="AF52" s="126">
        <f t="shared" si="15"/>
        <v>0.53</v>
      </c>
      <c r="AG52" s="57"/>
      <c r="AH52" s="117"/>
      <c r="AI52" s="156"/>
      <c r="AJ52" s="124"/>
    </row>
    <row r="53" spans="1:36" ht="19.5">
      <c r="A53" s="48" t="s">
        <v>229</v>
      </c>
      <c r="B53" s="5" t="s">
        <v>43</v>
      </c>
      <c r="C53" s="88">
        <f t="shared" si="10"/>
        <v>0.4</v>
      </c>
      <c r="D53" s="35"/>
      <c r="E53" s="61"/>
      <c r="F53" s="70"/>
      <c r="G53" s="62"/>
      <c r="H53" s="62"/>
      <c r="I53" s="62"/>
      <c r="J53" s="35"/>
      <c r="K53" s="35"/>
      <c r="L53" s="85">
        <f t="shared" ref="L53:L93" si="17">SUM(M53:W53)</f>
        <v>0</v>
      </c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70">
        <v>0.4</v>
      </c>
      <c r="AG53" s="27" t="s">
        <v>44</v>
      </c>
      <c r="AH53" s="123" t="s">
        <v>295</v>
      </c>
      <c r="AI53" s="153" t="s">
        <v>22</v>
      </c>
      <c r="AJ53" s="107"/>
    </row>
    <row r="54" spans="1:36" ht="19.5">
      <c r="A54" s="48" t="s">
        <v>230</v>
      </c>
      <c r="B54" s="5" t="s">
        <v>45</v>
      </c>
      <c r="C54" s="88">
        <f t="shared" si="10"/>
        <v>0.25</v>
      </c>
      <c r="D54" s="35"/>
      <c r="E54" s="61">
        <v>0.12</v>
      </c>
      <c r="F54" s="70"/>
      <c r="G54" s="62"/>
      <c r="H54" s="62"/>
      <c r="I54" s="62"/>
      <c r="J54" s="35"/>
      <c r="K54" s="35"/>
      <c r="L54" s="85">
        <f t="shared" si="17"/>
        <v>0</v>
      </c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70">
        <v>0.13</v>
      </c>
      <c r="AG54" s="6" t="s">
        <v>46</v>
      </c>
      <c r="AH54" s="123" t="s">
        <v>304</v>
      </c>
      <c r="AI54" s="153" t="s">
        <v>22</v>
      </c>
      <c r="AJ54" s="107"/>
    </row>
    <row r="55" spans="1:36" ht="19.5">
      <c r="A55" s="48" t="s">
        <v>231</v>
      </c>
      <c r="B55" s="17" t="s">
        <v>139</v>
      </c>
      <c r="C55" s="88">
        <f t="shared" si="10"/>
        <v>0.27</v>
      </c>
      <c r="D55" s="35">
        <v>0.27</v>
      </c>
      <c r="E55" s="61"/>
      <c r="F55" s="70"/>
      <c r="G55" s="62"/>
      <c r="H55" s="62"/>
      <c r="I55" s="62"/>
      <c r="J55" s="35"/>
      <c r="K55" s="35"/>
      <c r="L55" s="85">
        <f t="shared" si="17"/>
        <v>0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70"/>
      <c r="AG55" s="27" t="s">
        <v>50</v>
      </c>
      <c r="AH55" s="123" t="s">
        <v>310</v>
      </c>
      <c r="AI55" s="162" t="s">
        <v>22</v>
      </c>
      <c r="AJ55" s="107"/>
    </row>
    <row r="56" spans="1:36" s="40" customFormat="1" ht="21.95" customHeight="1">
      <c r="A56" s="48" t="s">
        <v>232</v>
      </c>
      <c r="B56" s="17" t="s">
        <v>205</v>
      </c>
      <c r="C56" s="88">
        <f t="shared" si="10"/>
        <v>0.13</v>
      </c>
      <c r="D56" s="35"/>
      <c r="E56" s="61"/>
      <c r="F56" s="70"/>
      <c r="G56" s="62"/>
      <c r="H56" s="62"/>
      <c r="I56" s="62"/>
      <c r="J56" s="35"/>
      <c r="K56" s="35"/>
      <c r="L56" s="85">
        <f t="shared" si="17"/>
        <v>0.13</v>
      </c>
      <c r="M56" s="35"/>
      <c r="N56" s="35"/>
      <c r="O56" s="35"/>
      <c r="P56" s="35"/>
      <c r="Q56" s="35"/>
      <c r="R56" s="35">
        <v>0.13</v>
      </c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70"/>
      <c r="AG56" s="27" t="s">
        <v>49</v>
      </c>
      <c r="AH56" s="123" t="s">
        <v>259</v>
      </c>
      <c r="AI56" s="162" t="s">
        <v>22</v>
      </c>
      <c r="AJ56" s="107"/>
    </row>
    <row r="57" spans="1:36" s="90" customFormat="1" ht="21.95" customHeight="1">
      <c r="A57" s="53">
        <v>3</v>
      </c>
      <c r="B57" s="64" t="s">
        <v>124</v>
      </c>
      <c r="C57" s="87">
        <f t="shared" si="10"/>
        <v>5.6</v>
      </c>
      <c r="D57" s="85">
        <f t="shared" ref="D57:AF57" si="18">SUM(D58:D59)</f>
        <v>0</v>
      </c>
      <c r="E57" s="85">
        <f t="shared" si="18"/>
        <v>0.49</v>
      </c>
      <c r="F57" s="126">
        <f t="shared" si="18"/>
        <v>0.02</v>
      </c>
      <c r="G57" s="85">
        <f t="shared" si="18"/>
        <v>0</v>
      </c>
      <c r="H57" s="85">
        <f t="shared" si="18"/>
        <v>5.09</v>
      </c>
      <c r="I57" s="85">
        <f t="shared" si="18"/>
        <v>0</v>
      </c>
      <c r="J57" s="85">
        <f t="shared" si="18"/>
        <v>0</v>
      </c>
      <c r="K57" s="85">
        <f t="shared" si="18"/>
        <v>0</v>
      </c>
      <c r="L57" s="85">
        <f t="shared" si="18"/>
        <v>0</v>
      </c>
      <c r="M57" s="85">
        <f t="shared" si="18"/>
        <v>0</v>
      </c>
      <c r="N57" s="85">
        <f t="shared" si="18"/>
        <v>0</v>
      </c>
      <c r="O57" s="85">
        <f t="shared" si="18"/>
        <v>0</v>
      </c>
      <c r="P57" s="85">
        <f t="shared" si="18"/>
        <v>0</v>
      </c>
      <c r="Q57" s="85">
        <f t="shared" si="18"/>
        <v>0</v>
      </c>
      <c r="R57" s="85">
        <f t="shared" si="18"/>
        <v>0</v>
      </c>
      <c r="S57" s="85">
        <f t="shared" si="18"/>
        <v>0</v>
      </c>
      <c r="T57" s="85">
        <f t="shared" si="18"/>
        <v>0</v>
      </c>
      <c r="U57" s="85">
        <f t="shared" si="18"/>
        <v>0</v>
      </c>
      <c r="V57" s="85">
        <f t="shared" si="18"/>
        <v>0</v>
      </c>
      <c r="W57" s="85">
        <f t="shared" si="18"/>
        <v>0</v>
      </c>
      <c r="X57" s="85">
        <f t="shared" si="18"/>
        <v>0</v>
      </c>
      <c r="Y57" s="85">
        <f t="shared" si="18"/>
        <v>0</v>
      </c>
      <c r="Z57" s="85">
        <f t="shared" si="18"/>
        <v>0</v>
      </c>
      <c r="AA57" s="85">
        <f t="shared" si="18"/>
        <v>0</v>
      </c>
      <c r="AB57" s="85">
        <f t="shared" si="18"/>
        <v>0</v>
      </c>
      <c r="AC57" s="85">
        <f t="shared" si="18"/>
        <v>0</v>
      </c>
      <c r="AD57" s="85">
        <f t="shared" si="18"/>
        <v>0</v>
      </c>
      <c r="AE57" s="85">
        <f t="shared" si="18"/>
        <v>0</v>
      </c>
      <c r="AF57" s="126">
        <f t="shared" si="18"/>
        <v>0</v>
      </c>
      <c r="AG57" s="27"/>
      <c r="AH57" s="112"/>
      <c r="AI57" s="155"/>
      <c r="AJ57" s="107"/>
    </row>
    <row r="58" spans="1:36" s="44" customFormat="1" ht="19.5">
      <c r="A58" s="131" t="s">
        <v>151</v>
      </c>
      <c r="B58" s="37" t="s">
        <v>73</v>
      </c>
      <c r="C58" s="88">
        <f t="shared" si="10"/>
        <v>5</v>
      </c>
      <c r="D58" s="132"/>
      <c r="E58" s="133"/>
      <c r="F58" s="134"/>
      <c r="G58" s="132"/>
      <c r="H58" s="132">
        <v>5</v>
      </c>
      <c r="I58" s="132"/>
      <c r="J58" s="135"/>
      <c r="K58" s="135"/>
      <c r="L58" s="85">
        <f t="shared" si="17"/>
        <v>0</v>
      </c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6"/>
      <c r="AG58" s="133" t="s">
        <v>42</v>
      </c>
      <c r="AH58" s="123" t="s">
        <v>305</v>
      </c>
      <c r="AI58" s="165" t="s">
        <v>23</v>
      </c>
      <c r="AJ58" s="137"/>
    </row>
    <row r="59" spans="1:36" s="44" customFormat="1" ht="37.5">
      <c r="A59" s="131" t="s">
        <v>152</v>
      </c>
      <c r="B59" s="37" t="s">
        <v>72</v>
      </c>
      <c r="C59" s="88">
        <f t="shared" si="10"/>
        <v>0.6</v>
      </c>
      <c r="D59" s="132">
        <v>0</v>
      </c>
      <c r="E59" s="132">
        <v>0.49</v>
      </c>
      <c r="F59" s="134">
        <v>0.02</v>
      </c>
      <c r="G59" s="132">
        <v>0</v>
      </c>
      <c r="H59" s="132">
        <v>0.09</v>
      </c>
      <c r="I59" s="132">
        <v>0</v>
      </c>
      <c r="J59" s="132">
        <v>0</v>
      </c>
      <c r="K59" s="132">
        <v>0</v>
      </c>
      <c r="L59" s="85">
        <f t="shared" si="17"/>
        <v>0</v>
      </c>
      <c r="M59" s="132">
        <v>0</v>
      </c>
      <c r="N59" s="132">
        <v>0</v>
      </c>
      <c r="O59" s="132">
        <v>0</v>
      </c>
      <c r="P59" s="132">
        <v>0</v>
      </c>
      <c r="Q59" s="132">
        <v>0</v>
      </c>
      <c r="R59" s="132">
        <v>0</v>
      </c>
      <c r="S59" s="132">
        <v>0</v>
      </c>
      <c r="T59" s="132">
        <v>0</v>
      </c>
      <c r="U59" s="132">
        <v>0</v>
      </c>
      <c r="V59" s="132">
        <v>0</v>
      </c>
      <c r="W59" s="132">
        <v>0</v>
      </c>
      <c r="X59" s="132">
        <v>0</v>
      </c>
      <c r="Y59" s="132">
        <v>0</v>
      </c>
      <c r="Z59" s="132">
        <v>0</v>
      </c>
      <c r="AA59" s="132">
        <v>0</v>
      </c>
      <c r="AB59" s="132">
        <v>0</v>
      </c>
      <c r="AC59" s="132">
        <v>0</v>
      </c>
      <c r="AD59" s="132">
        <v>0</v>
      </c>
      <c r="AE59" s="132">
        <v>0</v>
      </c>
      <c r="AF59" s="134">
        <v>0</v>
      </c>
      <c r="AG59" s="133" t="s">
        <v>142</v>
      </c>
      <c r="AH59" s="123" t="s">
        <v>287</v>
      </c>
      <c r="AI59" s="165" t="s">
        <v>23</v>
      </c>
      <c r="AJ59" s="137"/>
    </row>
    <row r="60" spans="1:36" s="98" customFormat="1" ht="21.95" customHeight="1">
      <c r="A60" s="53">
        <v>4</v>
      </c>
      <c r="B60" s="37" t="s">
        <v>125</v>
      </c>
      <c r="C60" s="111">
        <f t="shared" si="10"/>
        <v>24.339999999999996</v>
      </c>
      <c r="D60" s="84">
        <f t="shared" ref="D60:AF60" si="19">SUM(D61:D78)</f>
        <v>0</v>
      </c>
      <c r="E60" s="84">
        <f t="shared" si="19"/>
        <v>14.04</v>
      </c>
      <c r="F60" s="84">
        <f t="shared" si="19"/>
        <v>4.1899999999999995</v>
      </c>
      <c r="G60" s="84">
        <f t="shared" si="19"/>
        <v>0</v>
      </c>
      <c r="H60" s="84">
        <f t="shared" si="19"/>
        <v>2.4999999999999996</v>
      </c>
      <c r="I60" s="84">
        <f t="shared" si="19"/>
        <v>0</v>
      </c>
      <c r="J60" s="84">
        <f t="shared" si="19"/>
        <v>0</v>
      </c>
      <c r="K60" s="84">
        <f t="shared" si="19"/>
        <v>0</v>
      </c>
      <c r="L60" s="84">
        <f t="shared" si="19"/>
        <v>0.41</v>
      </c>
      <c r="M60" s="84">
        <f t="shared" si="19"/>
        <v>0</v>
      </c>
      <c r="N60" s="84">
        <f t="shared" si="19"/>
        <v>0</v>
      </c>
      <c r="O60" s="84">
        <f t="shared" si="19"/>
        <v>0</v>
      </c>
      <c r="P60" s="84">
        <f t="shared" si="19"/>
        <v>0</v>
      </c>
      <c r="Q60" s="84">
        <f t="shared" si="19"/>
        <v>0</v>
      </c>
      <c r="R60" s="84">
        <f t="shared" si="19"/>
        <v>0.35</v>
      </c>
      <c r="S60" s="84">
        <f t="shared" si="19"/>
        <v>0.06</v>
      </c>
      <c r="T60" s="84">
        <f t="shared" si="19"/>
        <v>0</v>
      </c>
      <c r="U60" s="84">
        <f t="shared" si="19"/>
        <v>0</v>
      </c>
      <c r="V60" s="84">
        <f t="shared" si="19"/>
        <v>0</v>
      </c>
      <c r="W60" s="84">
        <f t="shared" si="19"/>
        <v>0</v>
      </c>
      <c r="X60" s="84">
        <f t="shared" si="19"/>
        <v>0</v>
      </c>
      <c r="Y60" s="84">
        <f t="shared" si="19"/>
        <v>0</v>
      </c>
      <c r="Z60" s="84">
        <f t="shared" si="19"/>
        <v>0</v>
      </c>
      <c r="AA60" s="84">
        <f t="shared" si="19"/>
        <v>0</v>
      </c>
      <c r="AB60" s="84">
        <f t="shared" si="19"/>
        <v>0.3</v>
      </c>
      <c r="AC60" s="84">
        <f t="shared" si="19"/>
        <v>0</v>
      </c>
      <c r="AD60" s="84">
        <f t="shared" si="19"/>
        <v>0</v>
      </c>
      <c r="AE60" s="84">
        <f t="shared" si="19"/>
        <v>0</v>
      </c>
      <c r="AF60" s="138">
        <f t="shared" si="19"/>
        <v>2.9</v>
      </c>
      <c r="AG60" s="169"/>
      <c r="AH60" s="123"/>
      <c r="AI60" s="156"/>
      <c r="AJ60" s="124"/>
    </row>
    <row r="61" spans="1:36" s="47" customFormat="1" ht="93.75">
      <c r="A61" s="139" t="s">
        <v>153</v>
      </c>
      <c r="B61" s="37" t="s">
        <v>90</v>
      </c>
      <c r="C61" s="86">
        <f t="shared" si="10"/>
        <v>3.2</v>
      </c>
      <c r="D61" s="132"/>
      <c r="E61" s="133">
        <v>1.2</v>
      </c>
      <c r="F61" s="134">
        <v>1</v>
      </c>
      <c r="G61" s="132"/>
      <c r="H61" s="132">
        <v>0.5</v>
      </c>
      <c r="I61" s="132"/>
      <c r="J61" s="132"/>
      <c r="K61" s="132"/>
      <c r="L61" s="85">
        <f t="shared" si="17"/>
        <v>0</v>
      </c>
      <c r="M61" s="132"/>
      <c r="N61" s="132"/>
      <c r="O61" s="132"/>
      <c r="P61" s="132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1">
        <v>0.5</v>
      </c>
      <c r="AG61" s="169" t="s">
        <v>44</v>
      </c>
      <c r="AH61" s="123" t="s">
        <v>296</v>
      </c>
      <c r="AI61" s="166" t="s">
        <v>24</v>
      </c>
      <c r="AJ61" s="142">
        <v>0.5</v>
      </c>
    </row>
    <row r="62" spans="1:36" s="47" customFormat="1" ht="56.25">
      <c r="A62" s="139" t="s">
        <v>154</v>
      </c>
      <c r="B62" s="37" t="s">
        <v>90</v>
      </c>
      <c r="C62" s="86">
        <f t="shared" si="10"/>
        <v>1.4000000000000001</v>
      </c>
      <c r="D62" s="132"/>
      <c r="E62" s="133">
        <v>1.1000000000000001</v>
      </c>
      <c r="F62" s="134"/>
      <c r="G62" s="132"/>
      <c r="H62" s="132">
        <v>0.3</v>
      </c>
      <c r="I62" s="132"/>
      <c r="J62" s="132"/>
      <c r="K62" s="132"/>
      <c r="L62" s="85">
        <f t="shared" si="17"/>
        <v>0</v>
      </c>
      <c r="M62" s="132"/>
      <c r="N62" s="132"/>
      <c r="O62" s="132"/>
      <c r="P62" s="132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1"/>
      <c r="AG62" s="169" t="s">
        <v>46</v>
      </c>
      <c r="AH62" s="123" t="s">
        <v>282</v>
      </c>
      <c r="AI62" s="166" t="s">
        <v>24</v>
      </c>
      <c r="AJ62" s="142">
        <v>0.59999999999999987</v>
      </c>
    </row>
    <row r="63" spans="1:36" s="47" customFormat="1" ht="112.5">
      <c r="A63" s="139" t="s">
        <v>172</v>
      </c>
      <c r="B63" s="37" t="s">
        <v>90</v>
      </c>
      <c r="C63" s="86">
        <f t="shared" si="10"/>
        <v>3.5</v>
      </c>
      <c r="D63" s="132"/>
      <c r="E63" s="133">
        <v>1.8</v>
      </c>
      <c r="F63" s="134">
        <v>1</v>
      </c>
      <c r="G63" s="132"/>
      <c r="H63" s="132">
        <v>0.5</v>
      </c>
      <c r="I63" s="132"/>
      <c r="J63" s="132"/>
      <c r="K63" s="132"/>
      <c r="L63" s="85">
        <f t="shared" si="17"/>
        <v>0</v>
      </c>
      <c r="M63" s="132"/>
      <c r="N63" s="132"/>
      <c r="O63" s="132"/>
      <c r="P63" s="132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1">
        <v>0.2</v>
      </c>
      <c r="AG63" s="169" t="s">
        <v>47</v>
      </c>
      <c r="AH63" s="123" t="s">
        <v>284</v>
      </c>
      <c r="AI63" s="166" t="s">
        <v>24</v>
      </c>
      <c r="AJ63" s="142">
        <v>0</v>
      </c>
    </row>
    <row r="64" spans="1:36" s="47" customFormat="1" ht="37.5">
      <c r="A64" s="139" t="s">
        <v>173</v>
      </c>
      <c r="B64" s="37" t="s">
        <v>90</v>
      </c>
      <c r="C64" s="86">
        <f t="shared" si="10"/>
        <v>1</v>
      </c>
      <c r="D64" s="132"/>
      <c r="E64" s="133">
        <v>0.35</v>
      </c>
      <c r="F64" s="134"/>
      <c r="G64" s="132"/>
      <c r="H64" s="132"/>
      <c r="I64" s="132"/>
      <c r="J64" s="132"/>
      <c r="K64" s="132"/>
      <c r="L64" s="85">
        <f t="shared" si="17"/>
        <v>0.35</v>
      </c>
      <c r="M64" s="132"/>
      <c r="N64" s="132"/>
      <c r="O64" s="132"/>
      <c r="P64" s="132"/>
      <c r="Q64" s="140"/>
      <c r="R64" s="140">
        <v>0.35</v>
      </c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1">
        <v>0.3</v>
      </c>
      <c r="AG64" s="169" t="s">
        <v>48</v>
      </c>
      <c r="AH64" s="123" t="s">
        <v>286</v>
      </c>
      <c r="AI64" s="166" t="s">
        <v>24</v>
      </c>
      <c r="AJ64" s="142">
        <v>0</v>
      </c>
    </row>
    <row r="65" spans="1:36" s="47" customFormat="1" ht="37.5">
      <c r="A65" s="139" t="s">
        <v>174</v>
      </c>
      <c r="B65" s="37" t="s">
        <v>90</v>
      </c>
      <c r="C65" s="86">
        <f t="shared" si="10"/>
        <v>0.7</v>
      </c>
      <c r="D65" s="132"/>
      <c r="E65" s="133">
        <v>0.4</v>
      </c>
      <c r="F65" s="134">
        <v>0.3</v>
      </c>
      <c r="G65" s="132"/>
      <c r="H65" s="132"/>
      <c r="I65" s="132"/>
      <c r="J65" s="132"/>
      <c r="K65" s="132"/>
      <c r="L65" s="85">
        <f t="shared" si="17"/>
        <v>0</v>
      </c>
      <c r="M65" s="132"/>
      <c r="N65" s="132"/>
      <c r="O65" s="132"/>
      <c r="P65" s="132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1"/>
      <c r="AG65" s="169" t="s">
        <v>40</v>
      </c>
      <c r="AH65" s="123" t="s">
        <v>298</v>
      </c>
      <c r="AI65" s="166" t="s">
        <v>24</v>
      </c>
      <c r="AJ65" s="142">
        <v>0</v>
      </c>
    </row>
    <row r="66" spans="1:36" s="47" customFormat="1" ht="19.5">
      <c r="A66" s="139" t="s">
        <v>175</v>
      </c>
      <c r="B66" s="37" t="s">
        <v>90</v>
      </c>
      <c r="C66" s="86">
        <f t="shared" si="10"/>
        <v>1.5</v>
      </c>
      <c r="D66" s="132"/>
      <c r="E66" s="133">
        <v>1.5</v>
      </c>
      <c r="F66" s="134"/>
      <c r="G66" s="132"/>
      <c r="H66" s="132"/>
      <c r="I66" s="132"/>
      <c r="J66" s="132"/>
      <c r="K66" s="132"/>
      <c r="L66" s="85">
        <f t="shared" si="17"/>
        <v>0</v>
      </c>
      <c r="M66" s="132"/>
      <c r="N66" s="132"/>
      <c r="O66" s="132"/>
      <c r="P66" s="132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1"/>
      <c r="AG66" s="169" t="s">
        <v>63</v>
      </c>
      <c r="AH66" s="112" t="s">
        <v>260</v>
      </c>
      <c r="AI66" s="166" t="s">
        <v>24</v>
      </c>
      <c r="AJ66" s="142"/>
    </row>
    <row r="67" spans="1:36" s="47" customFormat="1" ht="187.5">
      <c r="A67" s="139" t="s">
        <v>176</v>
      </c>
      <c r="B67" s="37" t="s">
        <v>91</v>
      </c>
      <c r="C67" s="86">
        <f t="shared" si="10"/>
        <v>1.3</v>
      </c>
      <c r="D67" s="86"/>
      <c r="E67" s="86">
        <v>0.5</v>
      </c>
      <c r="F67" s="86">
        <v>0.3</v>
      </c>
      <c r="G67" s="86"/>
      <c r="H67" s="86">
        <v>0.5</v>
      </c>
      <c r="I67" s="86"/>
      <c r="J67" s="86"/>
      <c r="K67" s="86"/>
      <c r="L67" s="86">
        <f t="shared" si="17"/>
        <v>0</v>
      </c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169" t="s">
        <v>64</v>
      </c>
      <c r="AH67" s="123" t="s">
        <v>299</v>
      </c>
      <c r="AI67" s="166" t="s">
        <v>24</v>
      </c>
      <c r="AJ67" s="142"/>
    </row>
    <row r="68" spans="1:36" s="47" customFormat="1" ht="56.25">
      <c r="A68" s="139" t="s">
        <v>177</v>
      </c>
      <c r="B68" s="37" t="s">
        <v>91</v>
      </c>
      <c r="C68" s="86">
        <f t="shared" si="10"/>
        <v>0.96</v>
      </c>
      <c r="D68" s="86"/>
      <c r="E68" s="86">
        <v>0.76</v>
      </c>
      <c r="F68" s="86"/>
      <c r="G68" s="86"/>
      <c r="H68" s="86"/>
      <c r="I68" s="86"/>
      <c r="J68" s="86"/>
      <c r="K68" s="86"/>
      <c r="L68" s="86">
        <f t="shared" si="17"/>
        <v>0</v>
      </c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>
        <v>0.2</v>
      </c>
      <c r="AG68" s="169" t="s">
        <v>49</v>
      </c>
      <c r="AH68" s="123" t="s">
        <v>261</v>
      </c>
      <c r="AI68" s="166" t="s">
        <v>24</v>
      </c>
      <c r="AJ68" s="142"/>
    </row>
    <row r="69" spans="1:36" s="47" customFormat="1" ht="19.5">
      <c r="A69" s="139" t="s">
        <v>178</v>
      </c>
      <c r="B69" s="37" t="s">
        <v>90</v>
      </c>
      <c r="C69" s="86">
        <f t="shared" si="10"/>
        <v>0.5</v>
      </c>
      <c r="D69" s="132"/>
      <c r="E69" s="133"/>
      <c r="F69" s="134"/>
      <c r="G69" s="132"/>
      <c r="H69" s="132">
        <v>0.5</v>
      </c>
      <c r="I69" s="132"/>
      <c r="J69" s="132"/>
      <c r="K69" s="132"/>
      <c r="L69" s="85">
        <f t="shared" si="17"/>
        <v>0</v>
      </c>
      <c r="M69" s="132"/>
      <c r="N69" s="132"/>
      <c r="O69" s="132"/>
      <c r="P69" s="132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1"/>
      <c r="AG69" s="169" t="s">
        <v>54</v>
      </c>
      <c r="AH69" s="112" t="s">
        <v>262</v>
      </c>
      <c r="AI69" s="166" t="s">
        <v>24</v>
      </c>
      <c r="AJ69" s="142"/>
    </row>
    <row r="70" spans="1:36" s="47" customFormat="1" ht="56.25">
      <c r="A70" s="139" t="s">
        <v>233</v>
      </c>
      <c r="B70" s="37" t="s">
        <v>90</v>
      </c>
      <c r="C70" s="86">
        <f t="shared" si="10"/>
        <v>0.3</v>
      </c>
      <c r="D70" s="86"/>
      <c r="E70" s="86">
        <v>0.2</v>
      </c>
      <c r="F70" s="86"/>
      <c r="G70" s="86"/>
      <c r="H70" s="86">
        <v>0.05</v>
      </c>
      <c r="I70" s="86"/>
      <c r="J70" s="86"/>
      <c r="K70" s="86"/>
      <c r="L70" s="86">
        <f t="shared" si="17"/>
        <v>0</v>
      </c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>
        <v>0.05</v>
      </c>
      <c r="AG70" s="169" t="s">
        <v>41</v>
      </c>
      <c r="AH70" s="123" t="s">
        <v>263</v>
      </c>
      <c r="AI70" s="166" t="s">
        <v>24</v>
      </c>
      <c r="AJ70" s="142"/>
    </row>
    <row r="71" spans="1:36" s="47" customFormat="1" ht="18.75">
      <c r="A71" s="139" t="s">
        <v>234</v>
      </c>
      <c r="B71" s="37" t="s">
        <v>90</v>
      </c>
      <c r="C71" s="86">
        <f t="shared" si="10"/>
        <v>1.3</v>
      </c>
      <c r="D71" s="86"/>
      <c r="E71" s="86">
        <v>0.1</v>
      </c>
      <c r="F71" s="86">
        <v>0.2</v>
      </c>
      <c r="G71" s="86"/>
      <c r="H71" s="86"/>
      <c r="I71" s="86"/>
      <c r="J71" s="86"/>
      <c r="K71" s="86"/>
      <c r="L71" s="86">
        <f t="shared" si="17"/>
        <v>0</v>
      </c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>
        <v>1</v>
      </c>
      <c r="AG71" s="169" t="s">
        <v>66</v>
      </c>
      <c r="AH71" s="112"/>
      <c r="AI71" s="166" t="s">
        <v>24</v>
      </c>
      <c r="AJ71" s="142"/>
    </row>
    <row r="72" spans="1:36" s="47" customFormat="1" ht="187.5">
      <c r="A72" s="139" t="s">
        <v>235</v>
      </c>
      <c r="B72" s="37" t="s">
        <v>90</v>
      </c>
      <c r="C72" s="86">
        <f t="shared" si="10"/>
        <v>1.57</v>
      </c>
      <c r="D72" s="86"/>
      <c r="E72" s="86">
        <v>1.05</v>
      </c>
      <c r="F72" s="86">
        <v>0.52</v>
      </c>
      <c r="G72" s="86"/>
      <c r="H72" s="86"/>
      <c r="I72" s="86"/>
      <c r="J72" s="86"/>
      <c r="K72" s="86"/>
      <c r="L72" s="86">
        <f t="shared" si="17"/>
        <v>0</v>
      </c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169" t="s">
        <v>50</v>
      </c>
      <c r="AH72" s="123" t="s">
        <v>281</v>
      </c>
      <c r="AI72" s="166" t="s">
        <v>24</v>
      </c>
      <c r="AJ72" s="142"/>
    </row>
    <row r="73" spans="1:36" s="47" customFormat="1" ht="19.5">
      <c r="A73" s="139" t="s">
        <v>236</v>
      </c>
      <c r="B73" s="37" t="s">
        <v>90</v>
      </c>
      <c r="C73" s="86">
        <f t="shared" si="10"/>
        <v>0.51</v>
      </c>
      <c r="D73" s="132"/>
      <c r="E73" s="133">
        <v>0.51</v>
      </c>
      <c r="F73" s="134"/>
      <c r="G73" s="132"/>
      <c r="H73" s="132"/>
      <c r="I73" s="132"/>
      <c r="J73" s="132"/>
      <c r="K73" s="132"/>
      <c r="L73" s="85">
        <f t="shared" si="17"/>
        <v>0</v>
      </c>
      <c r="M73" s="132"/>
      <c r="N73" s="132"/>
      <c r="O73" s="132"/>
      <c r="P73" s="132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1"/>
      <c r="AG73" s="169" t="s">
        <v>68</v>
      </c>
      <c r="AH73" s="123" t="s">
        <v>264</v>
      </c>
      <c r="AI73" s="166" t="s">
        <v>24</v>
      </c>
      <c r="AJ73" s="142"/>
    </row>
    <row r="74" spans="1:36" s="47" customFormat="1" ht="93.75">
      <c r="A74" s="139" t="s">
        <v>237</v>
      </c>
      <c r="B74" s="37" t="s">
        <v>90</v>
      </c>
      <c r="C74" s="86">
        <f t="shared" si="10"/>
        <v>1.23</v>
      </c>
      <c r="D74" s="86"/>
      <c r="E74" s="86">
        <v>1.23</v>
      </c>
      <c r="F74" s="86"/>
      <c r="G74" s="86"/>
      <c r="H74" s="86"/>
      <c r="I74" s="86"/>
      <c r="J74" s="86"/>
      <c r="K74" s="86"/>
      <c r="L74" s="86">
        <f t="shared" si="17"/>
        <v>0</v>
      </c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169" t="s">
        <v>69</v>
      </c>
      <c r="AH74" s="123" t="s">
        <v>265</v>
      </c>
      <c r="AI74" s="166" t="s">
        <v>24</v>
      </c>
      <c r="AJ74" s="142"/>
    </row>
    <row r="75" spans="1:36" s="47" customFormat="1" ht="168.75">
      <c r="A75" s="139" t="s">
        <v>238</v>
      </c>
      <c r="B75" s="37" t="s">
        <v>90</v>
      </c>
      <c r="C75" s="86">
        <f t="shared" ref="C75:C98" si="20">SUM(D75:L75)+SUM(X75:AF75)</f>
        <v>2.56</v>
      </c>
      <c r="D75" s="86"/>
      <c r="E75" s="86">
        <v>1.29</v>
      </c>
      <c r="F75" s="86">
        <v>0.27</v>
      </c>
      <c r="G75" s="86"/>
      <c r="H75" s="86">
        <v>0.15</v>
      </c>
      <c r="I75" s="86"/>
      <c r="J75" s="86"/>
      <c r="K75" s="86"/>
      <c r="L75" s="86">
        <f t="shared" si="17"/>
        <v>0</v>
      </c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>
        <v>0.3</v>
      </c>
      <c r="AC75" s="86"/>
      <c r="AD75" s="86"/>
      <c r="AE75" s="86"/>
      <c r="AF75" s="86">
        <v>0.55000000000000004</v>
      </c>
      <c r="AG75" s="169" t="s">
        <v>38</v>
      </c>
      <c r="AH75" s="123" t="s">
        <v>266</v>
      </c>
      <c r="AI75" s="166" t="s">
        <v>24</v>
      </c>
      <c r="AJ75" s="142"/>
    </row>
    <row r="76" spans="1:36" s="47" customFormat="1" ht="18.75">
      <c r="A76" s="139" t="s">
        <v>239</v>
      </c>
      <c r="B76" s="170" t="s">
        <v>91</v>
      </c>
      <c r="C76" s="86">
        <f t="shared" si="20"/>
        <v>0.8</v>
      </c>
      <c r="D76" s="86"/>
      <c r="E76" s="86">
        <v>0.4</v>
      </c>
      <c r="F76" s="86">
        <v>0.4</v>
      </c>
      <c r="G76" s="86"/>
      <c r="H76" s="86"/>
      <c r="I76" s="86"/>
      <c r="J76" s="86"/>
      <c r="K76" s="86"/>
      <c r="L76" s="86">
        <f t="shared" si="17"/>
        <v>0</v>
      </c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169" t="s">
        <v>56</v>
      </c>
      <c r="AH76" s="112" t="s">
        <v>267</v>
      </c>
      <c r="AI76" s="166" t="s">
        <v>24</v>
      </c>
      <c r="AJ76" s="142"/>
    </row>
    <row r="77" spans="1:36" s="47" customFormat="1" ht="37.5">
      <c r="A77" s="139" t="s">
        <v>240</v>
      </c>
      <c r="B77" s="37" t="s">
        <v>90</v>
      </c>
      <c r="C77" s="86">
        <f t="shared" si="20"/>
        <v>1.21</v>
      </c>
      <c r="D77" s="86"/>
      <c r="E77" s="86">
        <v>1.1499999999999999</v>
      </c>
      <c r="F77" s="86"/>
      <c r="G77" s="86"/>
      <c r="H77" s="86"/>
      <c r="I77" s="86"/>
      <c r="J77" s="86"/>
      <c r="K77" s="86"/>
      <c r="L77" s="86">
        <f t="shared" si="17"/>
        <v>0.06</v>
      </c>
      <c r="M77" s="86"/>
      <c r="N77" s="86"/>
      <c r="O77" s="86"/>
      <c r="P77" s="86"/>
      <c r="Q77" s="86"/>
      <c r="R77" s="86"/>
      <c r="S77" s="86">
        <v>0.06</v>
      </c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169" t="s">
        <v>42</v>
      </c>
      <c r="AH77" s="123" t="s">
        <v>313</v>
      </c>
      <c r="AI77" s="166" t="s">
        <v>24</v>
      </c>
      <c r="AJ77" s="142"/>
    </row>
    <row r="78" spans="1:36" s="47" customFormat="1" ht="18.75">
      <c r="A78" s="139" t="s">
        <v>241</v>
      </c>
      <c r="B78" s="170" t="s">
        <v>90</v>
      </c>
      <c r="C78" s="86">
        <f t="shared" si="20"/>
        <v>0.79999999999999993</v>
      </c>
      <c r="D78" s="86"/>
      <c r="E78" s="86">
        <v>0.5</v>
      </c>
      <c r="F78" s="86">
        <v>0.2</v>
      </c>
      <c r="G78" s="86"/>
      <c r="H78" s="86"/>
      <c r="I78" s="86"/>
      <c r="J78" s="86"/>
      <c r="K78" s="86"/>
      <c r="L78" s="86">
        <f t="shared" si="17"/>
        <v>0</v>
      </c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>
        <v>0.1</v>
      </c>
      <c r="AG78" s="169" t="s">
        <v>71</v>
      </c>
      <c r="AH78" s="112"/>
      <c r="AI78" s="166" t="s">
        <v>24</v>
      </c>
      <c r="AJ78" s="142"/>
    </row>
    <row r="79" spans="1:36" s="97" customFormat="1" ht="21.95" customHeight="1">
      <c r="A79" s="53">
        <v>5</v>
      </c>
      <c r="B79" s="49" t="s">
        <v>126</v>
      </c>
      <c r="C79" s="111">
        <f t="shared" si="20"/>
        <v>6</v>
      </c>
      <c r="D79" s="143">
        <f>SUM(D80)</f>
        <v>2</v>
      </c>
      <c r="E79" s="84">
        <f t="shared" ref="E79:AF79" si="21">SUM(E80)</f>
        <v>1</v>
      </c>
      <c r="F79" s="84">
        <f t="shared" si="21"/>
        <v>1</v>
      </c>
      <c r="G79" s="84">
        <f t="shared" si="21"/>
        <v>0</v>
      </c>
      <c r="H79" s="84">
        <f t="shared" si="21"/>
        <v>1</v>
      </c>
      <c r="I79" s="84">
        <f t="shared" si="21"/>
        <v>0</v>
      </c>
      <c r="J79" s="84">
        <f t="shared" si="21"/>
        <v>0</v>
      </c>
      <c r="K79" s="84">
        <f t="shared" si="21"/>
        <v>0</v>
      </c>
      <c r="L79" s="84">
        <f t="shared" si="21"/>
        <v>0</v>
      </c>
      <c r="M79" s="84">
        <f t="shared" si="21"/>
        <v>0</v>
      </c>
      <c r="N79" s="84">
        <f t="shared" si="21"/>
        <v>0</v>
      </c>
      <c r="O79" s="84">
        <f t="shared" si="21"/>
        <v>0</v>
      </c>
      <c r="P79" s="84">
        <f t="shared" si="21"/>
        <v>0</v>
      </c>
      <c r="Q79" s="84">
        <f t="shared" si="21"/>
        <v>0</v>
      </c>
      <c r="R79" s="84">
        <f t="shared" si="21"/>
        <v>0</v>
      </c>
      <c r="S79" s="84">
        <f t="shared" si="21"/>
        <v>0</v>
      </c>
      <c r="T79" s="84">
        <f t="shared" si="21"/>
        <v>0</v>
      </c>
      <c r="U79" s="84">
        <f t="shared" si="21"/>
        <v>0</v>
      </c>
      <c r="V79" s="84">
        <f t="shared" si="21"/>
        <v>0</v>
      </c>
      <c r="W79" s="84">
        <f t="shared" si="21"/>
        <v>0</v>
      </c>
      <c r="X79" s="84">
        <f t="shared" si="21"/>
        <v>0</v>
      </c>
      <c r="Y79" s="84">
        <f t="shared" si="21"/>
        <v>0</v>
      </c>
      <c r="Z79" s="84">
        <f t="shared" si="21"/>
        <v>0</v>
      </c>
      <c r="AA79" s="84">
        <f t="shared" si="21"/>
        <v>0</v>
      </c>
      <c r="AB79" s="84">
        <f t="shared" si="21"/>
        <v>0</v>
      </c>
      <c r="AC79" s="84">
        <f t="shared" si="21"/>
        <v>0</v>
      </c>
      <c r="AD79" s="84">
        <f t="shared" si="21"/>
        <v>0</v>
      </c>
      <c r="AE79" s="84">
        <f t="shared" si="21"/>
        <v>0</v>
      </c>
      <c r="AF79" s="138">
        <f t="shared" si="21"/>
        <v>1</v>
      </c>
      <c r="AG79" s="27"/>
      <c r="AH79" s="112"/>
      <c r="AI79" s="155"/>
      <c r="AJ79" s="107"/>
    </row>
    <row r="80" spans="1:36" ht="19.5">
      <c r="A80" s="48" t="s">
        <v>155</v>
      </c>
      <c r="B80" s="37" t="s">
        <v>89</v>
      </c>
      <c r="C80" s="88">
        <f t="shared" si="20"/>
        <v>6</v>
      </c>
      <c r="D80" s="11">
        <v>2</v>
      </c>
      <c r="E80" s="39">
        <v>1</v>
      </c>
      <c r="F80" s="74">
        <v>1</v>
      </c>
      <c r="G80" s="62"/>
      <c r="H80" s="62">
        <v>1</v>
      </c>
      <c r="I80" s="62"/>
      <c r="J80" s="35"/>
      <c r="K80" s="35"/>
      <c r="L80" s="85">
        <f t="shared" si="17"/>
        <v>0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8"/>
      <c r="AF80" s="94">
        <v>1</v>
      </c>
      <c r="AG80" s="33" t="s">
        <v>34</v>
      </c>
      <c r="AH80" s="112" t="s">
        <v>268</v>
      </c>
      <c r="AI80" s="160" t="s">
        <v>25</v>
      </c>
      <c r="AJ80" s="107"/>
    </row>
    <row r="81" spans="1:36" s="97" customFormat="1" ht="21.95" customHeight="1">
      <c r="A81" s="53">
        <v>6</v>
      </c>
      <c r="B81" s="65" t="s">
        <v>127</v>
      </c>
      <c r="C81" s="111">
        <f t="shared" si="20"/>
        <v>0.78</v>
      </c>
      <c r="D81" s="143">
        <f t="shared" ref="D81:AF81" si="22">SUM(D82:D84)</f>
        <v>0</v>
      </c>
      <c r="E81" s="143">
        <f t="shared" si="22"/>
        <v>0.36</v>
      </c>
      <c r="F81" s="143">
        <f t="shared" si="22"/>
        <v>0.42</v>
      </c>
      <c r="G81" s="143">
        <f t="shared" si="22"/>
        <v>0</v>
      </c>
      <c r="H81" s="143">
        <f t="shared" si="22"/>
        <v>0</v>
      </c>
      <c r="I81" s="143">
        <f t="shared" si="22"/>
        <v>0</v>
      </c>
      <c r="J81" s="143">
        <f t="shared" si="22"/>
        <v>0</v>
      </c>
      <c r="K81" s="143">
        <f t="shared" si="22"/>
        <v>0</v>
      </c>
      <c r="L81" s="143">
        <f t="shared" si="22"/>
        <v>0</v>
      </c>
      <c r="M81" s="143">
        <f t="shared" si="22"/>
        <v>0</v>
      </c>
      <c r="N81" s="143">
        <f t="shared" si="22"/>
        <v>0</v>
      </c>
      <c r="O81" s="143">
        <f t="shared" si="22"/>
        <v>0</v>
      </c>
      <c r="P81" s="143">
        <f t="shared" si="22"/>
        <v>0</v>
      </c>
      <c r="Q81" s="143">
        <f t="shared" si="22"/>
        <v>0</v>
      </c>
      <c r="R81" s="143">
        <f t="shared" si="22"/>
        <v>0</v>
      </c>
      <c r="S81" s="143">
        <f t="shared" si="22"/>
        <v>0</v>
      </c>
      <c r="T81" s="143">
        <f t="shared" si="22"/>
        <v>0</v>
      </c>
      <c r="U81" s="143">
        <f t="shared" si="22"/>
        <v>0</v>
      </c>
      <c r="V81" s="143">
        <f t="shared" si="22"/>
        <v>0</v>
      </c>
      <c r="W81" s="143">
        <f t="shared" si="22"/>
        <v>0</v>
      </c>
      <c r="X81" s="143">
        <f t="shared" si="22"/>
        <v>0</v>
      </c>
      <c r="Y81" s="143">
        <f t="shared" si="22"/>
        <v>0</v>
      </c>
      <c r="Z81" s="143">
        <f t="shared" si="22"/>
        <v>0</v>
      </c>
      <c r="AA81" s="143">
        <f t="shared" si="22"/>
        <v>0</v>
      </c>
      <c r="AB81" s="143">
        <f t="shared" si="22"/>
        <v>0</v>
      </c>
      <c r="AC81" s="143">
        <f t="shared" si="22"/>
        <v>0</v>
      </c>
      <c r="AD81" s="143">
        <f t="shared" si="22"/>
        <v>0</v>
      </c>
      <c r="AE81" s="143">
        <f t="shared" si="22"/>
        <v>0</v>
      </c>
      <c r="AF81" s="138">
        <f t="shared" si="22"/>
        <v>0</v>
      </c>
      <c r="AG81" s="27"/>
      <c r="AH81" s="112"/>
      <c r="AI81" s="155"/>
      <c r="AJ81" s="107"/>
    </row>
    <row r="82" spans="1:36" ht="21.95" customHeight="1">
      <c r="A82" s="48" t="s">
        <v>162</v>
      </c>
      <c r="B82" s="5" t="s">
        <v>109</v>
      </c>
      <c r="C82" s="88">
        <f t="shared" si="20"/>
        <v>0.42</v>
      </c>
      <c r="D82" s="35"/>
      <c r="E82" s="61"/>
      <c r="F82" s="70">
        <v>0.42</v>
      </c>
      <c r="G82" s="62"/>
      <c r="H82" s="62"/>
      <c r="I82" s="62"/>
      <c r="J82" s="35"/>
      <c r="K82" s="35"/>
      <c r="L82" s="85">
        <f t="shared" si="17"/>
        <v>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70"/>
      <c r="AG82" s="8" t="s">
        <v>47</v>
      </c>
      <c r="AH82" s="112" t="s">
        <v>283</v>
      </c>
      <c r="AI82" s="153" t="s">
        <v>26</v>
      </c>
      <c r="AJ82" s="107"/>
    </row>
    <row r="83" spans="1:36" ht="37.5">
      <c r="A83" s="48" t="s">
        <v>163</v>
      </c>
      <c r="B83" s="29" t="s">
        <v>110</v>
      </c>
      <c r="C83" s="88">
        <f t="shared" si="20"/>
        <v>0.3</v>
      </c>
      <c r="D83" s="35"/>
      <c r="E83" s="61">
        <v>0.3</v>
      </c>
      <c r="F83" s="70"/>
      <c r="G83" s="62"/>
      <c r="H83" s="62"/>
      <c r="I83" s="62"/>
      <c r="J83" s="35"/>
      <c r="K83" s="35"/>
      <c r="L83" s="85">
        <f t="shared" si="17"/>
        <v>0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70"/>
      <c r="AG83" s="27" t="s">
        <v>49</v>
      </c>
      <c r="AH83" s="123" t="s">
        <v>269</v>
      </c>
      <c r="AI83" s="155" t="s">
        <v>26</v>
      </c>
      <c r="AJ83" s="107"/>
    </row>
    <row r="84" spans="1:36" ht="21.95" customHeight="1">
      <c r="A84" s="48" t="s">
        <v>164</v>
      </c>
      <c r="B84" s="17" t="s">
        <v>111</v>
      </c>
      <c r="C84" s="88">
        <f t="shared" si="20"/>
        <v>0.06</v>
      </c>
      <c r="D84" s="35"/>
      <c r="E84" s="61">
        <v>0.06</v>
      </c>
      <c r="F84" s="70"/>
      <c r="G84" s="62"/>
      <c r="H84" s="62"/>
      <c r="I84" s="62"/>
      <c r="J84" s="35"/>
      <c r="K84" s="35"/>
      <c r="L84" s="85">
        <f>SUM(M84:W84)</f>
        <v>0</v>
      </c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70"/>
      <c r="AG84" s="27" t="s">
        <v>50</v>
      </c>
      <c r="AH84" s="112" t="s">
        <v>270</v>
      </c>
      <c r="AI84" s="162" t="s">
        <v>26</v>
      </c>
      <c r="AJ84" s="107"/>
    </row>
    <row r="85" spans="1:36" s="97" customFormat="1" ht="18.75">
      <c r="A85" s="53">
        <v>7</v>
      </c>
      <c r="B85" s="65" t="s">
        <v>128</v>
      </c>
      <c r="C85" s="111">
        <f t="shared" si="20"/>
        <v>1.96</v>
      </c>
      <c r="D85" s="143">
        <f>SUM(D86:D90)</f>
        <v>0.06</v>
      </c>
      <c r="E85" s="143">
        <f t="shared" ref="E85:AF85" si="23">SUM(E86:E90)</f>
        <v>0.42000000000000004</v>
      </c>
      <c r="F85" s="143">
        <f t="shared" si="23"/>
        <v>0.58000000000000007</v>
      </c>
      <c r="G85" s="143">
        <f t="shared" si="23"/>
        <v>0</v>
      </c>
      <c r="H85" s="143">
        <f t="shared" si="23"/>
        <v>0.3</v>
      </c>
      <c r="I85" s="143">
        <f t="shared" si="23"/>
        <v>0</v>
      </c>
      <c r="J85" s="143">
        <f t="shared" si="23"/>
        <v>0</v>
      </c>
      <c r="K85" s="143">
        <f t="shared" si="23"/>
        <v>0</v>
      </c>
      <c r="L85" s="143">
        <f t="shared" si="23"/>
        <v>0</v>
      </c>
      <c r="M85" s="143">
        <f t="shared" si="23"/>
        <v>0</v>
      </c>
      <c r="N85" s="143">
        <f t="shared" si="23"/>
        <v>0</v>
      </c>
      <c r="O85" s="143">
        <f t="shared" si="23"/>
        <v>0</v>
      </c>
      <c r="P85" s="143">
        <f t="shared" si="23"/>
        <v>0</v>
      </c>
      <c r="Q85" s="143">
        <f t="shared" si="23"/>
        <v>0</v>
      </c>
      <c r="R85" s="143">
        <f t="shared" si="23"/>
        <v>0</v>
      </c>
      <c r="S85" s="143">
        <f t="shared" si="23"/>
        <v>0</v>
      </c>
      <c r="T85" s="143">
        <f t="shared" si="23"/>
        <v>0</v>
      </c>
      <c r="U85" s="143">
        <f t="shared" si="23"/>
        <v>0</v>
      </c>
      <c r="V85" s="143">
        <f t="shared" si="23"/>
        <v>0</v>
      </c>
      <c r="W85" s="143">
        <f t="shared" si="23"/>
        <v>0</v>
      </c>
      <c r="X85" s="143">
        <f t="shared" si="23"/>
        <v>0</v>
      </c>
      <c r="Y85" s="143">
        <f t="shared" si="23"/>
        <v>0</v>
      </c>
      <c r="Z85" s="143">
        <f t="shared" si="23"/>
        <v>0</v>
      </c>
      <c r="AA85" s="143">
        <f t="shared" si="23"/>
        <v>0</v>
      </c>
      <c r="AB85" s="143">
        <f t="shared" si="23"/>
        <v>0</v>
      </c>
      <c r="AC85" s="143">
        <f t="shared" si="23"/>
        <v>0</v>
      </c>
      <c r="AD85" s="143">
        <f t="shared" si="23"/>
        <v>0</v>
      </c>
      <c r="AE85" s="143">
        <f t="shared" si="23"/>
        <v>0</v>
      </c>
      <c r="AF85" s="138">
        <f t="shared" si="23"/>
        <v>0.6</v>
      </c>
      <c r="AG85" s="27"/>
      <c r="AH85" s="112"/>
      <c r="AI85" s="155"/>
      <c r="AJ85" s="107"/>
    </row>
    <row r="86" spans="1:36" s="50" customFormat="1" ht="21.95" customHeight="1">
      <c r="A86" s="48" t="s">
        <v>242</v>
      </c>
      <c r="B86" s="5" t="s">
        <v>81</v>
      </c>
      <c r="C86" s="88">
        <f t="shared" si="20"/>
        <v>0.18</v>
      </c>
      <c r="D86" s="89"/>
      <c r="E86" s="76"/>
      <c r="F86" s="72">
        <v>0.18</v>
      </c>
      <c r="G86" s="62"/>
      <c r="H86" s="62"/>
      <c r="I86" s="62"/>
      <c r="J86" s="35"/>
      <c r="K86" s="35"/>
      <c r="L86" s="85">
        <f t="shared" si="17"/>
        <v>0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72"/>
      <c r="AG86" s="27" t="s">
        <v>48</v>
      </c>
      <c r="AH86" s="112" t="s">
        <v>292</v>
      </c>
      <c r="AI86" s="153" t="s">
        <v>27</v>
      </c>
      <c r="AJ86" s="107"/>
    </row>
    <row r="87" spans="1:36" s="50" customFormat="1" ht="19.5">
      <c r="A87" s="48" t="s">
        <v>243</v>
      </c>
      <c r="B87" s="5" t="s">
        <v>82</v>
      </c>
      <c r="C87" s="88">
        <f t="shared" si="20"/>
        <v>0.5</v>
      </c>
      <c r="D87" s="89"/>
      <c r="E87" s="61">
        <v>0.2</v>
      </c>
      <c r="F87" s="70"/>
      <c r="G87" s="62"/>
      <c r="H87" s="62">
        <v>0.3</v>
      </c>
      <c r="I87" s="62"/>
      <c r="J87" s="35"/>
      <c r="K87" s="35"/>
      <c r="L87" s="85">
        <f t="shared" si="17"/>
        <v>0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70"/>
      <c r="AG87" s="27" t="s">
        <v>50</v>
      </c>
      <c r="AH87" s="112" t="s">
        <v>271</v>
      </c>
      <c r="AI87" s="153" t="s">
        <v>27</v>
      </c>
      <c r="AJ87" s="107"/>
    </row>
    <row r="88" spans="1:36" s="50" customFormat="1" ht="37.5">
      <c r="A88" s="48" t="s">
        <v>244</v>
      </c>
      <c r="B88" s="4" t="s">
        <v>83</v>
      </c>
      <c r="C88" s="88">
        <f t="shared" si="20"/>
        <v>0.28000000000000003</v>
      </c>
      <c r="D88" s="89">
        <v>0.06</v>
      </c>
      <c r="E88" s="15">
        <v>0.12</v>
      </c>
      <c r="F88" s="14">
        <v>0.1</v>
      </c>
      <c r="G88" s="62"/>
      <c r="H88" s="62"/>
      <c r="I88" s="62"/>
      <c r="J88" s="35"/>
      <c r="K88" s="35"/>
      <c r="L88" s="85">
        <f t="shared" si="17"/>
        <v>0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70"/>
      <c r="AG88" s="33" t="s">
        <v>34</v>
      </c>
      <c r="AH88" s="123" t="s">
        <v>303</v>
      </c>
      <c r="AI88" s="152" t="s">
        <v>27</v>
      </c>
      <c r="AJ88" s="107"/>
    </row>
    <row r="89" spans="1:36" s="50" customFormat="1" ht="21.95" customHeight="1">
      <c r="A89" s="48" t="s">
        <v>245</v>
      </c>
      <c r="B89" s="5" t="s">
        <v>95</v>
      </c>
      <c r="C89" s="88">
        <f t="shared" si="20"/>
        <v>0.5</v>
      </c>
      <c r="D89" s="89">
        <f>SUM(D91:D92)</f>
        <v>0</v>
      </c>
      <c r="E89" s="61"/>
      <c r="F89" s="70"/>
      <c r="G89" s="62"/>
      <c r="H89" s="62"/>
      <c r="I89" s="62"/>
      <c r="J89" s="35"/>
      <c r="K89" s="35"/>
      <c r="L89" s="85">
        <f t="shared" si="17"/>
        <v>0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70">
        <v>0.5</v>
      </c>
      <c r="AG89" s="27" t="s">
        <v>44</v>
      </c>
      <c r="AH89" s="112" t="s">
        <v>291</v>
      </c>
      <c r="AI89" s="153" t="s">
        <v>27</v>
      </c>
      <c r="AJ89" s="107"/>
    </row>
    <row r="90" spans="1:36" s="50" customFormat="1" ht="21.95" customHeight="1">
      <c r="A90" s="48" t="s">
        <v>246</v>
      </c>
      <c r="B90" s="29" t="s">
        <v>206</v>
      </c>
      <c r="C90" s="88">
        <f t="shared" si="20"/>
        <v>0.5</v>
      </c>
      <c r="D90" s="35"/>
      <c r="E90" s="61">
        <v>0.1</v>
      </c>
      <c r="F90" s="70">
        <v>0.3</v>
      </c>
      <c r="G90" s="62"/>
      <c r="H90" s="62"/>
      <c r="I90" s="62"/>
      <c r="J90" s="35"/>
      <c r="K90" s="35"/>
      <c r="L90" s="8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70">
        <v>0.1</v>
      </c>
      <c r="AG90" s="8" t="s">
        <v>47</v>
      </c>
      <c r="AH90" s="112"/>
      <c r="AI90" s="153" t="s">
        <v>27</v>
      </c>
      <c r="AJ90" s="107"/>
    </row>
    <row r="91" spans="1:36" s="97" customFormat="1" ht="21.95" customHeight="1">
      <c r="A91" s="53">
        <v>8</v>
      </c>
      <c r="B91" s="65" t="s">
        <v>129</v>
      </c>
      <c r="C91" s="111">
        <f t="shared" si="20"/>
        <v>0.1</v>
      </c>
      <c r="D91" s="143">
        <f>SUM(D92:D93)</f>
        <v>0</v>
      </c>
      <c r="E91" s="143">
        <f t="shared" ref="E91:AF91" si="24">SUM(E92:E93)</f>
        <v>0.08</v>
      </c>
      <c r="F91" s="143">
        <f t="shared" si="24"/>
        <v>0.02</v>
      </c>
      <c r="G91" s="143">
        <f t="shared" si="24"/>
        <v>0</v>
      </c>
      <c r="H91" s="143">
        <f t="shared" si="24"/>
        <v>0</v>
      </c>
      <c r="I91" s="143">
        <f t="shared" si="24"/>
        <v>0</v>
      </c>
      <c r="J91" s="143">
        <f t="shared" si="24"/>
        <v>0</v>
      </c>
      <c r="K91" s="143">
        <f t="shared" si="24"/>
        <v>0</v>
      </c>
      <c r="L91" s="143">
        <f t="shared" si="24"/>
        <v>0</v>
      </c>
      <c r="M91" s="143">
        <f t="shared" si="24"/>
        <v>0</v>
      </c>
      <c r="N91" s="143">
        <f t="shared" si="24"/>
        <v>0</v>
      </c>
      <c r="O91" s="143">
        <f t="shared" si="24"/>
        <v>0</v>
      </c>
      <c r="P91" s="143">
        <f t="shared" si="24"/>
        <v>0</v>
      </c>
      <c r="Q91" s="143">
        <f t="shared" si="24"/>
        <v>0</v>
      </c>
      <c r="R91" s="143">
        <f t="shared" si="24"/>
        <v>0</v>
      </c>
      <c r="S91" s="143">
        <f t="shared" si="24"/>
        <v>0</v>
      </c>
      <c r="T91" s="143">
        <f t="shared" si="24"/>
        <v>0</v>
      </c>
      <c r="U91" s="143">
        <f t="shared" si="24"/>
        <v>0</v>
      </c>
      <c r="V91" s="143">
        <f t="shared" si="24"/>
        <v>0</v>
      </c>
      <c r="W91" s="143">
        <f t="shared" si="24"/>
        <v>0</v>
      </c>
      <c r="X91" s="143">
        <f t="shared" si="24"/>
        <v>0</v>
      </c>
      <c r="Y91" s="143">
        <f t="shared" si="24"/>
        <v>0</v>
      </c>
      <c r="Z91" s="143">
        <f t="shared" si="24"/>
        <v>0</v>
      </c>
      <c r="AA91" s="143">
        <f t="shared" si="24"/>
        <v>0</v>
      </c>
      <c r="AB91" s="143">
        <f t="shared" si="24"/>
        <v>0</v>
      </c>
      <c r="AC91" s="143">
        <f t="shared" si="24"/>
        <v>0</v>
      </c>
      <c r="AD91" s="143">
        <f t="shared" si="24"/>
        <v>0</v>
      </c>
      <c r="AE91" s="143">
        <f t="shared" si="24"/>
        <v>0</v>
      </c>
      <c r="AF91" s="138">
        <f t="shared" si="24"/>
        <v>0</v>
      </c>
      <c r="AG91" s="27"/>
      <c r="AH91" s="112"/>
      <c r="AI91" s="155"/>
      <c r="AJ91" s="107"/>
    </row>
    <row r="92" spans="1:36" ht="21.95" customHeight="1">
      <c r="A92" s="48" t="s">
        <v>165</v>
      </c>
      <c r="B92" s="17" t="s">
        <v>106</v>
      </c>
      <c r="C92" s="88">
        <f t="shared" si="20"/>
        <v>0.02</v>
      </c>
      <c r="D92" s="89">
        <f>SUM(D93:D93)</f>
        <v>0</v>
      </c>
      <c r="E92" s="61"/>
      <c r="F92" s="70">
        <v>0.02</v>
      </c>
      <c r="G92" s="62"/>
      <c r="H92" s="62"/>
      <c r="I92" s="62"/>
      <c r="J92" s="35"/>
      <c r="K92" s="35"/>
      <c r="L92" s="85">
        <f t="shared" si="17"/>
        <v>0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70"/>
      <c r="AG92" s="33" t="s">
        <v>69</v>
      </c>
      <c r="AH92" s="123" t="s">
        <v>272</v>
      </c>
      <c r="AI92" s="162" t="s">
        <v>28</v>
      </c>
      <c r="AJ92" s="107"/>
    </row>
    <row r="93" spans="1:36" ht="21.95" customHeight="1">
      <c r="A93" s="48" t="s">
        <v>166</v>
      </c>
      <c r="B93" s="17" t="s">
        <v>107</v>
      </c>
      <c r="C93" s="88">
        <f t="shared" si="20"/>
        <v>0.08</v>
      </c>
      <c r="D93" s="89">
        <f>SUM(D94:D94)</f>
        <v>0</v>
      </c>
      <c r="E93" s="61">
        <v>0.08</v>
      </c>
      <c r="F93" s="70"/>
      <c r="G93" s="62"/>
      <c r="H93" s="62"/>
      <c r="I93" s="62"/>
      <c r="J93" s="35"/>
      <c r="K93" s="35"/>
      <c r="L93" s="85">
        <f t="shared" si="17"/>
        <v>0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70"/>
      <c r="AG93" s="33" t="s">
        <v>69</v>
      </c>
      <c r="AH93" s="123" t="s">
        <v>273</v>
      </c>
      <c r="AI93" s="162" t="s">
        <v>28</v>
      </c>
      <c r="AJ93" s="107"/>
    </row>
    <row r="94" spans="1:36" s="97" customFormat="1" ht="21.95" customHeight="1">
      <c r="A94" s="53">
        <v>9</v>
      </c>
      <c r="B94" s="65" t="s">
        <v>131</v>
      </c>
      <c r="C94" s="111">
        <f t="shared" si="20"/>
        <v>0.2</v>
      </c>
      <c r="D94" s="143">
        <f t="shared" ref="D94:AF94" si="25">SUM(D95:D96)</f>
        <v>0</v>
      </c>
      <c r="E94" s="143">
        <f t="shared" si="25"/>
        <v>0</v>
      </c>
      <c r="F94" s="143">
        <f t="shared" si="25"/>
        <v>0</v>
      </c>
      <c r="G94" s="143">
        <f t="shared" si="25"/>
        <v>0</v>
      </c>
      <c r="H94" s="143">
        <f t="shared" si="25"/>
        <v>0.1</v>
      </c>
      <c r="I94" s="143">
        <f t="shared" si="25"/>
        <v>0</v>
      </c>
      <c r="J94" s="143">
        <f t="shared" si="25"/>
        <v>0</v>
      </c>
      <c r="K94" s="143">
        <f t="shared" si="25"/>
        <v>0</v>
      </c>
      <c r="L94" s="143">
        <f t="shared" si="25"/>
        <v>0.1</v>
      </c>
      <c r="M94" s="143">
        <f t="shared" si="25"/>
        <v>0</v>
      </c>
      <c r="N94" s="143">
        <f t="shared" si="25"/>
        <v>0</v>
      </c>
      <c r="O94" s="143">
        <f t="shared" si="25"/>
        <v>0</v>
      </c>
      <c r="P94" s="143">
        <f t="shared" si="25"/>
        <v>0</v>
      </c>
      <c r="Q94" s="143">
        <f t="shared" si="25"/>
        <v>0</v>
      </c>
      <c r="R94" s="143">
        <f t="shared" si="25"/>
        <v>0</v>
      </c>
      <c r="S94" s="143">
        <f t="shared" si="25"/>
        <v>0.1</v>
      </c>
      <c r="T94" s="143">
        <f t="shared" si="25"/>
        <v>0</v>
      </c>
      <c r="U94" s="143">
        <f t="shared" si="25"/>
        <v>0</v>
      </c>
      <c r="V94" s="143">
        <f t="shared" si="25"/>
        <v>0</v>
      </c>
      <c r="W94" s="143">
        <f t="shared" si="25"/>
        <v>0</v>
      </c>
      <c r="X94" s="143">
        <f t="shared" si="25"/>
        <v>0</v>
      </c>
      <c r="Y94" s="143">
        <f t="shared" si="25"/>
        <v>0</v>
      </c>
      <c r="Z94" s="143">
        <f t="shared" si="25"/>
        <v>0</v>
      </c>
      <c r="AA94" s="143">
        <f t="shared" si="25"/>
        <v>0</v>
      </c>
      <c r="AB94" s="143">
        <f t="shared" si="25"/>
        <v>0</v>
      </c>
      <c r="AC94" s="143">
        <f t="shared" si="25"/>
        <v>0</v>
      </c>
      <c r="AD94" s="143">
        <f t="shared" si="25"/>
        <v>0</v>
      </c>
      <c r="AE94" s="143">
        <f t="shared" si="25"/>
        <v>0</v>
      </c>
      <c r="AF94" s="138">
        <f t="shared" si="25"/>
        <v>0</v>
      </c>
      <c r="AG94" s="27"/>
      <c r="AH94" s="112"/>
      <c r="AI94" s="155"/>
      <c r="AJ94" s="107"/>
    </row>
    <row r="95" spans="1:36" ht="19.5" customHeight="1">
      <c r="A95" s="48" t="s">
        <v>167</v>
      </c>
      <c r="B95" s="3" t="s">
        <v>74</v>
      </c>
      <c r="C95" s="88">
        <f t="shared" si="20"/>
        <v>0.1</v>
      </c>
      <c r="D95" s="35"/>
      <c r="E95" s="61"/>
      <c r="F95" s="70"/>
      <c r="G95" s="62"/>
      <c r="H95" s="62"/>
      <c r="I95" s="62"/>
      <c r="J95" s="35"/>
      <c r="K95" s="35"/>
      <c r="L95" s="85">
        <f t="shared" ref="L95:L114" si="26">SUM(M95:W95)</f>
        <v>0.1</v>
      </c>
      <c r="M95" s="35"/>
      <c r="N95" s="35"/>
      <c r="O95" s="35"/>
      <c r="P95" s="35"/>
      <c r="Q95" s="35"/>
      <c r="R95" s="35"/>
      <c r="S95" s="31">
        <v>0.1</v>
      </c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70"/>
      <c r="AG95" s="27" t="s">
        <v>49</v>
      </c>
      <c r="AH95" s="123" t="s">
        <v>274</v>
      </c>
      <c r="AI95" s="155" t="s">
        <v>30</v>
      </c>
      <c r="AJ95" s="107"/>
    </row>
    <row r="96" spans="1:36" ht="21.95" customHeight="1">
      <c r="A96" s="48" t="s">
        <v>168</v>
      </c>
      <c r="B96" s="5" t="s">
        <v>85</v>
      </c>
      <c r="C96" s="88">
        <f t="shared" si="20"/>
        <v>0.1</v>
      </c>
      <c r="D96" s="35"/>
      <c r="E96" s="61"/>
      <c r="F96" s="70"/>
      <c r="G96" s="62"/>
      <c r="H96" s="10">
        <v>0.1</v>
      </c>
      <c r="I96" s="10"/>
      <c r="J96" s="35"/>
      <c r="K96" s="35"/>
      <c r="L96" s="85">
        <f t="shared" si="26"/>
        <v>0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70"/>
      <c r="AG96" s="36" t="s">
        <v>36</v>
      </c>
      <c r="AH96" s="112" t="s">
        <v>290</v>
      </c>
      <c r="AI96" s="153" t="s">
        <v>30</v>
      </c>
      <c r="AJ96" s="107"/>
    </row>
    <row r="97" spans="1:36" s="97" customFormat="1" ht="21.95" customHeight="1">
      <c r="A97" s="53">
        <v>10</v>
      </c>
      <c r="B97" s="65" t="s">
        <v>132</v>
      </c>
      <c r="C97" s="111">
        <f t="shared" si="20"/>
        <v>0.37</v>
      </c>
      <c r="D97" s="143">
        <f t="shared" ref="D97:AF97" si="27">SUM(D98:D98)</f>
        <v>0</v>
      </c>
      <c r="E97" s="143">
        <f t="shared" si="27"/>
        <v>0.37</v>
      </c>
      <c r="F97" s="143">
        <f t="shared" si="27"/>
        <v>0</v>
      </c>
      <c r="G97" s="143">
        <f t="shared" si="27"/>
        <v>0</v>
      </c>
      <c r="H97" s="143">
        <f t="shared" si="27"/>
        <v>0</v>
      </c>
      <c r="I97" s="143">
        <f t="shared" si="27"/>
        <v>0</v>
      </c>
      <c r="J97" s="143">
        <f t="shared" si="27"/>
        <v>0</v>
      </c>
      <c r="K97" s="143">
        <f t="shared" si="27"/>
        <v>0</v>
      </c>
      <c r="L97" s="143">
        <f t="shared" si="27"/>
        <v>0</v>
      </c>
      <c r="M97" s="143">
        <f t="shared" si="27"/>
        <v>0</v>
      </c>
      <c r="N97" s="143">
        <f t="shared" si="27"/>
        <v>0</v>
      </c>
      <c r="O97" s="143">
        <f t="shared" si="27"/>
        <v>0</v>
      </c>
      <c r="P97" s="143">
        <f t="shared" si="27"/>
        <v>0</v>
      </c>
      <c r="Q97" s="143">
        <f t="shared" si="27"/>
        <v>0</v>
      </c>
      <c r="R97" s="143">
        <f t="shared" si="27"/>
        <v>0</v>
      </c>
      <c r="S97" s="143">
        <f t="shared" si="27"/>
        <v>0</v>
      </c>
      <c r="T97" s="143">
        <f t="shared" si="27"/>
        <v>0</v>
      </c>
      <c r="U97" s="143">
        <f t="shared" si="27"/>
        <v>0</v>
      </c>
      <c r="V97" s="143">
        <f t="shared" si="27"/>
        <v>0</v>
      </c>
      <c r="W97" s="143">
        <f t="shared" si="27"/>
        <v>0</v>
      </c>
      <c r="X97" s="143">
        <f t="shared" si="27"/>
        <v>0</v>
      </c>
      <c r="Y97" s="143">
        <f t="shared" si="27"/>
        <v>0</v>
      </c>
      <c r="Z97" s="143">
        <f t="shared" si="27"/>
        <v>0</v>
      </c>
      <c r="AA97" s="143">
        <f t="shared" si="27"/>
        <v>0</v>
      </c>
      <c r="AB97" s="143">
        <f t="shared" si="27"/>
        <v>0</v>
      </c>
      <c r="AC97" s="143">
        <f t="shared" si="27"/>
        <v>0</v>
      </c>
      <c r="AD97" s="143">
        <f t="shared" si="27"/>
        <v>0</v>
      </c>
      <c r="AE97" s="143">
        <f t="shared" si="27"/>
        <v>0</v>
      </c>
      <c r="AF97" s="138">
        <f t="shared" si="27"/>
        <v>0</v>
      </c>
      <c r="AG97" s="27"/>
      <c r="AH97" s="112"/>
      <c r="AI97" s="155"/>
      <c r="AJ97" s="107"/>
    </row>
    <row r="98" spans="1:36" ht="39.75" customHeight="1">
      <c r="A98" s="48" t="s">
        <v>169</v>
      </c>
      <c r="B98" s="17" t="s">
        <v>103</v>
      </c>
      <c r="C98" s="87">
        <f t="shared" si="20"/>
        <v>0.37</v>
      </c>
      <c r="D98" s="35"/>
      <c r="E98" s="61">
        <v>0.37</v>
      </c>
      <c r="F98" s="70"/>
      <c r="G98" s="62"/>
      <c r="H98" s="62"/>
      <c r="I98" s="62"/>
      <c r="J98" s="35"/>
      <c r="K98" s="35"/>
      <c r="L98" s="85">
        <f t="shared" si="26"/>
        <v>0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70"/>
      <c r="AG98" s="33" t="s">
        <v>42</v>
      </c>
      <c r="AH98" s="123" t="s">
        <v>275</v>
      </c>
      <c r="AI98" s="162" t="s">
        <v>31</v>
      </c>
      <c r="AJ98" s="107"/>
    </row>
    <row r="99" spans="1:36" s="24" customFormat="1" ht="78">
      <c r="A99" s="125" t="s">
        <v>170</v>
      </c>
      <c r="B99" s="64" t="s">
        <v>133</v>
      </c>
      <c r="C99" s="34"/>
      <c r="D99" s="35"/>
      <c r="E99" s="61"/>
      <c r="F99" s="70"/>
      <c r="G99" s="62"/>
      <c r="H99" s="31"/>
      <c r="I99" s="31"/>
      <c r="J99" s="35"/>
      <c r="K99" s="35"/>
      <c r="L99" s="85">
        <f t="shared" si="26"/>
        <v>0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70"/>
      <c r="AG99" s="27"/>
      <c r="AH99" s="112"/>
      <c r="AI99" s="155"/>
      <c r="AJ99" s="107"/>
    </row>
    <row r="100" spans="1:36" s="90" customFormat="1" ht="19.5">
      <c r="A100" s="48">
        <v>1</v>
      </c>
      <c r="B100" s="65" t="s">
        <v>35</v>
      </c>
      <c r="C100" s="87">
        <f t="shared" ref="C100:C122" si="28">SUM(D100:L100)+SUM(X100:AF100)</f>
        <v>300</v>
      </c>
      <c r="D100" s="89">
        <f>SUM(D101:D102)</f>
        <v>0</v>
      </c>
      <c r="E100" s="89">
        <f t="shared" ref="E100:AF100" si="29">SUM(E101:E102)</f>
        <v>0</v>
      </c>
      <c r="F100" s="89">
        <f t="shared" si="29"/>
        <v>0</v>
      </c>
      <c r="G100" s="89">
        <f t="shared" si="29"/>
        <v>0</v>
      </c>
      <c r="H100" s="89">
        <f t="shared" si="29"/>
        <v>300</v>
      </c>
      <c r="I100" s="89">
        <f t="shared" si="29"/>
        <v>0</v>
      </c>
      <c r="J100" s="89">
        <f t="shared" si="29"/>
        <v>0</v>
      </c>
      <c r="K100" s="89">
        <f t="shared" si="29"/>
        <v>0</v>
      </c>
      <c r="L100" s="89">
        <f t="shared" si="29"/>
        <v>0</v>
      </c>
      <c r="M100" s="89">
        <f t="shared" si="29"/>
        <v>0</v>
      </c>
      <c r="N100" s="89">
        <f t="shared" si="29"/>
        <v>0</v>
      </c>
      <c r="O100" s="89">
        <f t="shared" si="29"/>
        <v>0</v>
      </c>
      <c r="P100" s="89">
        <f t="shared" si="29"/>
        <v>0</v>
      </c>
      <c r="Q100" s="89">
        <f t="shared" si="29"/>
        <v>0</v>
      </c>
      <c r="R100" s="89">
        <f t="shared" si="29"/>
        <v>0</v>
      </c>
      <c r="S100" s="89">
        <f t="shared" si="29"/>
        <v>0</v>
      </c>
      <c r="T100" s="89">
        <f t="shared" si="29"/>
        <v>0</v>
      </c>
      <c r="U100" s="89">
        <f t="shared" si="29"/>
        <v>0</v>
      </c>
      <c r="V100" s="89">
        <f t="shared" si="29"/>
        <v>0</v>
      </c>
      <c r="W100" s="89">
        <f t="shared" si="29"/>
        <v>0</v>
      </c>
      <c r="X100" s="89">
        <f t="shared" si="29"/>
        <v>0</v>
      </c>
      <c r="Y100" s="89">
        <f t="shared" si="29"/>
        <v>0</v>
      </c>
      <c r="Z100" s="89">
        <f t="shared" si="29"/>
        <v>0</v>
      </c>
      <c r="AA100" s="89">
        <f t="shared" si="29"/>
        <v>0</v>
      </c>
      <c r="AB100" s="89">
        <f t="shared" si="29"/>
        <v>0</v>
      </c>
      <c r="AC100" s="89">
        <f t="shared" si="29"/>
        <v>0</v>
      </c>
      <c r="AD100" s="89">
        <f t="shared" si="29"/>
        <v>0</v>
      </c>
      <c r="AE100" s="89">
        <f t="shared" si="29"/>
        <v>0</v>
      </c>
      <c r="AF100" s="126">
        <f t="shared" si="29"/>
        <v>0</v>
      </c>
      <c r="AG100" s="27"/>
      <c r="AH100" s="112"/>
      <c r="AI100" s="155"/>
      <c r="AJ100" s="107"/>
    </row>
    <row r="101" spans="1:36" ht="19.5">
      <c r="A101" s="48" t="s">
        <v>146</v>
      </c>
      <c r="B101" s="5" t="s">
        <v>35</v>
      </c>
      <c r="C101" s="86">
        <f t="shared" si="28"/>
        <v>200</v>
      </c>
      <c r="D101" s="35"/>
      <c r="E101" s="61"/>
      <c r="F101" s="70"/>
      <c r="G101" s="62"/>
      <c r="H101" s="10">
        <v>200</v>
      </c>
      <c r="I101" s="10"/>
      <c r="J101" s="35"/>
      <c r="K101" s="35"/>
      <c r="L101" s="85">
        <f t="shared" si="26"/>
        <v>0</v>
      </c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70"/>
      <c r="AG101" s="36" t="s">
        <v>36</v>
      </c>
      <c r="AH101" s="112" t="s">
        <v>289</v>
      </c>
      <c r="AI101" s="153" t="s">
        <v>5</v>
      </c>
      <c r="AJ101" s="107"/>
    </row>
    <row r="102" spans="1:36" ht="37.5">
      <c r="A102" s="48" t="s">
        <v>171</v>
      </c>
      <c r="B102" s="26" t="s">
        <v>37</v>
      </c>
      <c r="C102" s="86">
        <f t="shared" si="28"/>
        <v>100</v>
      </c>
      <c r="D102" s="35"/>
      <c r="E102" s="61"/>
      <c r="F102" s="70"/>
      <c r="G102" s="62"/>
      <c r="H102" s="41">
        <v>100</v>
      </c>
      <c r="I102" s="41"/>
      <c r="J102" s="35"/>
      <c r="K102" s="35"/>
      <c r="L102" s="85">
        <f t="shared" si="26"/>
        <v>0</v>
      </c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70"/>
      <c r="AG102" s="33" t="s">
        <v>38</v>
      </c>
      <c r="AH102" s="123" t="s">
        <v>302</v>
      </c>
      <c r="AI102" s="158" t="s">
        <v>5</v>
      </c>
      <c r="AJ102" s="107"/>
    </row>
    <row r="103" spans="1:36" s="90" customFormat="1" ht="21.95" customHeight="1">
      <c r="A103" s="53">
        <v>2</v>
      </c>
      <c r="B103" s="65" t="s">
        <v>135</v>
      </c>
      <c r="C103" s="87">
        <f t="shared" si="28"/>
        <v>1014.25</v>
      </c>
      <c r="D103" s="89">
        <f t="shared" ref="D103:AF103" si="30">SUM(D104:D106)</f>
        <v>0</v>
      </c>
      <c r="E103" s="89">
        <f t="shared" si="30"/>
        <v>2.25</v>
      </c>
      <c r="F103" s="89">
        <f t="shared" si="30"/>
        <v>12</v>
      </c>
      <c r="G103" s="89">
        <f t="shared" si="30"/>
        <v>0</v>
      </c>
      <c r="H103" s="89">
        <f t="shared" si="30"/>
        <v>1000</v>
      </c>
      <c r="I103" s="89">
        <f t="shared" si="30"/>
        <v>0</v>
      </c>
      <c r="J103" s="89">
        <f t="shared" si="30"/>
        <v>0</v>
      </c>
      <c r="K103" s="89">
        <f t="shared" si="30"/>
        <v>0</v>
      </c>
      <c r="L103" s="89">
        <f t="shared" si="30"/>
        <v>0</v>
      </c>
      <c r="M103" s="89">
        <f t="shared" si="30"/>
        <v>0</v>
      </c>
      <c r="N103" s="89">
        <f t="shared" si="30"/>
        <v>0</v>
      </c>
      <c r="O103" s="89">
        <f t="shared" si="30"/>
        <v>0</v>
      </c>
      <c r="P103" s="89">
        <f t="shared" si="30"/>
        <v>0</v>
      </c>
      <c r="Q103" s="89">
        <f t="shared" si="30"/>
        <v>0</v>
      </c>
      <c r="R103" s="89">
        <f t="shared" si="30"/>
        <v>0</v>
      </c>
      <c r="S103" s="89">
        <f t="shared" si="30"/>
        <v>0</v>
      </c>
      <c r="T103" s="89">
        <f t="shared" si="30"/>
        <v>0</v>
      </c>
      <c r="U103" s="89">
        <f t="shared" si="30"/>
        <v>0</v>
      </c>
      <c r="V103" s="89">
        <f t="shared" si="30"/>
        <v>0</v>
      </c>
      <c r="W103" s="89">
        <f t="shared" si="30"/>
        <v>0</v>
      </c>
      <c r="X103" s="89">
        <f t="shared" si="30"/>
        <v>0</v>
      </c>
      <c r="Y103" s="89">
        <f t="shared" si="30"/>
        <v>0</v>
      </c>
      <c r="Z103" s="89">
        <f t="shared" si="30"/>
        <v>0</v>
      </c>
      <c r="AA103" s="89">
        <f t="shared" si="30"/>
        <v>0</v>
      </c>
      <c r="AB103" s="89">
        <f t="shared" si="30"/>
        <v>0</v>
      </c>
      <c r="AC103" s="89">
        <f t="shared" si="30"/>
        <v>0</v>
      </c>
      <c r="AD103" s="89">
        <f t="shared" si="30"/>
        <v>0</v>
      </c>
      <c r="AE103" s="89">
        <f t="shared" si="30"/>
        <v>0</v>
      </c>
      <c r="AF103" s="126">
        <f t="shared" si="30"/>
        <v>0</v>
      </c>
      <c r="AG103" s="36"/>
      <c r="AH103" s="112"/>
      <c r="AI103" s="161"/>
      <c r="AJ103" s="107"/>
    </row>
    <row r="104" spans="1:36" ht="19.5">
      <c r="A104" s="48" t="s">
        <v>147</v>
      </c>
      <c r="B104" s="5" t="s">
        <v>88</v>
      </c>
      <c r="C104" s="86">
        <f t="shared" si="28"/>
        <v>0.25</v>
      </c>
      <c r="D104" s="35"/>
      <c r="E104" s="76">
        <v>0.25</v>
      </c>
      <c r="F104" s="72"/>
      <c r="G104" s="62"/>
      <c r="H104" s="62"/>
      <c r="I104" s="62"/>
      <c r="J104" s="35"/>
      <c r="K104" s="35"/>
      <c r="L104" s="85">
        <f t="shared" si="26"/>
        <v>0</v>
      </c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72"/>
      <c r="AG104" s="27" t="s">
        <v>48</v>
      </c>
      <c r="AH104" s="112" t="s">
        <v>301</v>
      </c>
      <c r="AI104" s="153" t="s">
        <v>6</v>
      </c>
      <c r="AJ104" s="107"/>
    </row>
    <row r="105" spans="1:36" ht="19.5">
      <c r="A105" s="48" t="s">
        <v>148</v>
      </c>
      <c r="B105" s="5" t="s">
        <v>88</v>
      </c>
      <c r="C105" s="86">
        <f t="shared" si="28"/>
        <v>1000</v>
      </c>
      <c r="D105" s="35"/>
      <c r="E105" s="61"/>
      <c r="F105" s="70"/>
      <c r="G105" s="62"/>
      <c r="H105" s="10">
        <v>1000</v>
      </c>
      <c r="I105" s="10"/>
      <c r="J105" s="35"/>
      <c r="K105" s="35"/>
      <c r="L105" s="85">
        <f t="shared" si="26"/>
        <v>0</v>
      </c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70"/>
      <c r="AG105" s="36" t="s">
        <v>36</v>
      </c>
      <c r="AH105" s="112" t="s">
        <v>289</v>
      </c>
      <c r="AI105" s="153" t="s">
        <v>6</v>
      </c>
      <c r="AJ105" s="107"/>
    </row>
    <row r="106" spans="1:36" ht="37.5">
      <c r="A106" s="48" t="s">
        <v>216</v>
      </c>
      <c r="B106" s="5" t="s">
        <v>88</v>
      </c>
      <c r="C106" s="86">
        <f t="shared" si="28"/>
        <v>14</v>
      </c>
      <c r="D106" s="35"/>
      <c r="E106" s="18">
        <v>2</v>
      </c>
      <c r="F106" s="13">
        <v>12</v>
      </c>
      <c r="G106" s="62"/>
      <c r="H106" s="62"/>
      <c r="I106" s="62"/>
      <c r="J106" s="35"/>
      <c r="K106" s="35"/>
      <c r="L106" s="85">
        <f t="shared" si="26"/>
        <v>0</v>
      </c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70"/>
      <c r="AG106" s="27" t="s">
        <v>49</v>
      </c>
      <c r="AH106" s="123" t="s">
        <v>276</v>
      </c>
      <c r="AI106" s="155" t="s">
        <v>6</v>
      </c>
      <c r="AJ106" s="107"/>
    </row>
    <row r="107" spans="1:36" s="90" customFormat="1" ht="19.5">
      <c r="A107" s="53">
        <v>3</v>
      </c>
      <c r="B107" s="49" t="s">
        <v>104</v>
      </c>
      <c r="C107" s="87">
        <f t="shared" si="28"/>
        <v>7.4600000000000009</v>
      </c>
      <c r="D107" s="89">
        <f t="shared" ref="D107:AF107" si="31">SUM(D108:D109)</f>
        <v>0.02</v>
      </c>
      <c r="E107" s="89">
        <f t="shared" si="31"/>
        <v>2.9599999999999995</v>
      </c>
      <c r="F107" s="89">
        <f t="shared" si="31"/>
        <v>3.1000000000000005</v>
      </c>
      <c r="G107" s="89">
        <f t="shared" si="31"/>
        <v>0</v>
      </c>
      <c r="H107" s="89">
        <f t="shared" si="31"/>
        <v>0.23</v>
      </c>
      <c r="I107" s="89">
        <f t="shared" si="31"/>
        <v>0</v>
      </c>
      <c r="J107" s="89">
        <f t="shared" si="31"/>
        <v>0</v>
      </c>
      <c r="K107" s="89">
        <f t="shared" si="31"/>
        <v>0</v>
      </c>
      <c r="L107" s="89">
        <f t="shared" si="31"/>
        <v>0</v>
      </c>
      <c r="M107" s="89">
        <f t="shared" si="31"/>
        <v>0</v>
      </c>
      <c r="N107" s="89">
        <f t="shared" si="31"/>
        <v>0</v>
      </c>
      <c r="O107" s="89">
        <f t="shared" si="31"/>
        <v>0</v>
      </c>
      <c r="P107" s="89">
        <f t="shared" si="31"/>
        <v>0</v>
      </c>
      <c r="Q107" s="89">
        <f t="shared" si="31"/>
        <v>0</v>
      </c>
      <c r="R107" s="89">
        <f t="shared" si="31"/>
        <v>0</v>
      </c>
      <c r="S107" s="89">
        <f t="shared" si="31"/>
        <v>0</v>
      </c>
      <c r="T107" s="89">
        <f t="shared" si="31"/>
        <v>0</v>
      </c>
      <c r="U107" s="89">
        <f t="shared" si="31"/>
        <v>0</v>
      </c>
      <c r="V107" s="89">
        <f t="shared" si="31"/>
        <v>0</v>
      </c>
      <c r="W107" s="89">
        <f t="shared" si="31"/>
        <v>0</v>
      </c>
      <c r="X107" s="89">
        <f t="shared" si="31"/>
        <v>0</v>
      </c>
      <c r="Y107" s="89">
        <f t="shared" si="31"/>
        <v>0</v>
      </c>
      <c r="Z107" s="89">
        <f t="shared" si="31"/>
        <v>0</v>
      </c>
      <c r="AA107" s="89">
        <f t="shared" si="31"/>
        <v>0</v>
      </c>
      <c r="AB107" s="89">
        <f t="shared" si="31"/>
        <v>0</v>
      </c>
      <c r="AC107" s="89">
        <f t="shared" si="31"/>
        <v>0</v>
      </c>
      <c r="AD107" s="89">
        <f t="shared" si="31"/>
        <v>0</v>
      </c>
      <c r="AE107" s="89">
        <f t="shared" si="31"/>
        <v>0.63</v>
      </c>
      <c r="AF107" s="126">
        <f t="shared" si="31"/>
        <v>0.52</v>
      </c>
      <c r="AG107" s="33"/>
      <c r="AH107" s="112"/>
      <c r="AI107" s="158"/>
      <c r="AJ107" s="107"/>
    </row>
    <row r="108" spans="1:36" ht="19.5">
      <c r="A108" s="48" t="s">
        <v>151</v>
      </c>
      <c r="B108" s="5" t="s">
        <v>105</v>
      </c>
      <c r="C108" s="88">
        <f t="shared" si="28"/>
        <v>0.63</v>
      </c>
      <c r="D108" s="35"/>
      <c r="E108" s="12"/>
      <c r="F108" s="71"/>
      <c r="G108" s="62"/>
      <c r="H108" s="62"/>
      <c r="I108" s="62"/>
      <c r="J108" s="35"/>
      <c r="K108" s="35"/>
      <c r="L108" s="85">
        <f t="shared" si="26"/>
        <v>0</v>
      </c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>
        <v>0.63</v>
      </c>
      <c r="AF108" s="70"/>
      <c r="AG108" s="27" t="s">
        <v>63</v>
      </c>
      <c r="AH108" s="112" t="s">
        <v>277</v>
      </c>
      <c r="AI108" s="161" t="s">
        <v>9</v>
      </c>
      <c r="AJ108" s="107"/>
    </row>
    <row r="109" spans="1:36" s="82" customFormat="1" ht="75">
      <c r="A109" s="48" t="s">
        <v>152</v>
      </c>
      <c r="B109" s="79" t="s">
        <v>104</v>
      </c>
      <c r="C109" s="88">
        <f t="shared" si="28"/>
        <v>6.83</v>
      </c>
      <c r="D109" s="81">
        <v>0.02</v>
      </c>
      <c r="E109" s="81">
        <v>2.9599999999999995</v>
      </c>
      <c r="F109" s="83">
        <v>3.1000000000000005</v>
      </c>
      <c r="G109" s="81">
        <v>0</v>
      </c>
      <c r="H109" s="81">
        <v>0.23</v>
      </c>
      <c r="I109" s="81">
        <v>0</v>
      </c>
      <c r="J109" s="81">
        <v>0</v>
      </c>
      <c r="K109" s="81">
        <v>0</v>
      </c>
      <c r="L109" s="85">
        <f t="shared" si="26"/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1">
        <v>0</v>
      </c>
      <c r="T109" s="81">
        <v>0</v>
      </c>
      <c r="U109" s="81">
        <v>0</v>
      </c>
      <c r="V109" s="81">
        <v>0</v>
      </c>
      <c r="W109" s="81">
        <v>0</v>
      </c>
      <c r="X109" s="81">
        <v>0</v>
      </c>
      <c r="Y109" s="81">
        <v>0</v>
      </c>
      <c r="Z109" s="81">
        <v>0</v>
      </c>
      <c r="AA109" s="81">
        <v>0</v>
      </c>
      <c r="AB109" s="81">
        <v>0</v>
      </c>
      <c r="AC109" s="81">
        <v>0</v>
      </c>
      <c r="AD109" s="81">
        <v>0</v>
      </c>
      <c r="AE109" s="81">
        <v>0</v>
      </c>
      <c r="AF109" s="95">
        <v>0.52</v>
      </c>
      <c r="AG109" s="80" t="s">
        <v>142</v>
      </c>
      <c r="AH109" s="123" t="s">
        <v>285</v>
      </c>
      <c r="AI109" s="167" t="s">
        <v>9</v>
      </c>
      <c r="AJ109" s="144"/>
    </row>
    <row r="110" spans="1:36" s="90" customFormat="1" ht="19.5">
      <c r="A110" s="53">
        <v>4</v>
      </c>
      <c r="B110" s="65" t="s">
        <v>134</v>
      </c>
      <c r="C110" s="87">
        <f t="shared" si="28"/>
        <v>7.23</v>
      </c>
      <c r="D110" s="89">
        <f t="shared" ref="D110:AF110" si="32">SUM(D111:D114)</f>
        <v>0.13</v>
      </c>
      <c r="E110" s="89">
        <f t="shared" si="32"/>
        <v>0.35</v>
      </c>
      <c r="F110" s="89">
        <f t="shared" si="32"/>
        <v>0</v>
      </c>
      <c r="G110" s="89">
        <f t="shared" si="32"/>
        <v>0</v>
      </c>
      <c r="H110" s="89">
        <f t="shared" si="32"/>
        <v>1</v>
      </c>
      <c r="I110" s="89">
        <f t="shared" si="32"/>
        <v>0</v>
      </c>
      <c r="J110" s="89">
        <f t="shared" si="32"/>
        <v>0</v>
      </c>
      <c r="K110" s="89">
        <f t="shared" si="32"/>
        <v>0</v>
      </c>
      <c r="L110" s="89">
        <f t="shared" si="32"/>
        <v>0</v>
      </c>
      <c r="M110" s="89">
        <f t="shared" si="32"/>
        <v>0</v>
      </c>
      <c r="N110" s="89">
        <f t="shared" si="32"/>
        <v>0</v>
      </c>
      <c r="O110" s="89">
        <f t="shared" si="32"/>
        <v>0</v>
      </c>
      <c r="P110" s="89">
        <f t="shared" si="32"/>
        <v>0</v>
      </c>
      <c r="Q110" s="89">
        <f t="shared" si="32"/>
        <v>0</v>
      </c>
      <c r="R110" s="89">
        <f t="shared" si="32"/>
        <v>0</v>
      </c>
      <c r="S110" s="89">
        <f t="shared" si="32"/>
        <v>0</v>
      </c>
      <c r="T110" s="89">
        <f t="shared" si="32"/>
        <v>0</v>
      </c>
      <c r="U110" s="89">
        <f t="shared" si="32"/>
        <v>0</v>
      </c>
      <c r="V110" s="89">
        <f t="shared" si="32"/>
        <v>0</v>
      </c>
      <c r="W110" s="89">
        <f t="shared" si="32"/>
        <v>0</v>
      </c>
      <c r="X110" s="89">
        <f t="shared" si="32"/>
        <v>0</v>
      </c>
      <c r="Y110" s="89">
        <f t="shared" si="32"/>
        <v>0</v>
      </c>
      <c r="Z110" s="89">
        <f t="shared" si="32"/>
        <v>0</v>
      </c>
      <c r="AA110" s="89">
        <f t="shared" si="32"/>
        <v>0</v>
      </c>
      <c r="AB110" s="89">
        <f t="shared" si="32"/>
        <v>0</v>
      </c>
      <c r="AC110" s="89">
        <f t="shared" si="32"/>
        <v>0</v>
      </c>
      <c r="AD110" s="89">
        <f t="shared" si="32"/>
        <v>0</v>
      </c>
      <c r="AE110" s="89">
        <f t="shared" si="32"/>
        <v>0</v>
      </c>
      <c r="AF110" s="126">
        <f t="shared" si="32"/>
        <v>5.75</v>
      </c>
      <c r="AG110" s="33"/>
      <c r="AH110" s="112"/>
      <c r="AI110" s="160"/>
      <c r="AJ110" s="107"/>
    </row>
    <row r="111" spans="1:36" ht="19.5">
      <c r="A111" s="48" t="s">
        <v>153</v>
      </c>
      <c r="B111" s="5" t="s">
        <v>93</v>
      </c>
      <c r="C111" s="86">
        <f t="shared" si="28"/>
        <v>0.25</v>
      </c>
      <c r="D111" s="35"/>
      <c r="E111" s="77">
        <v>0.25</v>
      </c>
      <c r="F111" s="70"/>
      <c r="G111" s="62"/>
      <c r="H111" s="10"/>
      <c r="I111" s="10"/>
      <c r="J111" s="35"/>
      <c r="K111" s="35"/>
      <c r="L111" s="85">
        <f t="shared" si="26"/>
        <v>0</v>
      </c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70"/>
      <c r="AG111" s="36" t="s">
        <v>36</v>
      </c>
      <c r="AH111" s="123" t="s">
        <v>288</v>
      </c>
      <c r="AI111" s="153" t="s">
        <v>10</v>
      </c>
      <c r="AJ111" s="107"/>
    </row>
    <row r="112" spans="1:36" ht="19.5">
      <c r="A112" s="48" t="s">
        <v>154</v>
      </c>
      <c r="B112" s="17" t="s">
        <v>143</v>
      </c>
      <c r="C112" s="86">
        <f t="shared" si="28"/>
        <v>0.48</v>
      </c>
      <c r="D112" s="35">
        <v>0.13</v>
      </c>
      <c r="E112" s="61">
        <v>0.1</v>
      </c>
      <c r="F112" s="70"/>
      <c r="G112" s="62"/>
      <c r="H112" s="62"/>
      <c r="I112" s="62"/>
      <c r="J112" s="35"/>
      <c r="K112" s="35"/>
      <c r="L112" s="85">
        <f t="shared" si="26"/>
        <v>0</v>
      </c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70">
        <v>0.25</v>
      </c>
      <c r="AG112" s="27" t="s">
        <v>50</v>
      </c>
      <c r="AH112" s="123" t="s">
        <v>278</v>
      </c>
      <c r="AI112" s="162" t="s">
        <v>10</v>
      </c>
      <c r="AJ112" s="107"/>
    </row>
    <row r="113" spans="1:36" ht="21.95" customHeight="1">
      <c r="A113" s="48" t="s">
        <v>172</v>
      </c>
      <c r="B113" s="29" t="s">
        <v>94</v>
      </c>
      <c r="C113" s="86">
        <f t="shared" si="28"/>
        <v>5</v>
      </c>
      <c r="D113" s="35"/>
      <c r="E113" s="61"/>
      <c r="F113" s="70"/>
      <c r="G113" s="62"/>
      <c r="H113" s="62"/>
      <c r="I113" s="62"/>
      <c r="J113" s="35"/>
      <c r="K113" s="35"/>
      <c r="L113" s="85">
        <f t="shared" si="26"/>
        <v>0</v>
      </c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96">
        <v>5</v>
      </c>
      <c r="AG113" s="33" t="s">
        <v>42</v>
      </c>
      <c r="AH113" s="112"/>
      <c r="AI113" s="159" t="s">
        <v>10</v>
      </c>
      <c r="AJ113" s="107"/>
    </row>
    <row r="114" spans="1:36" s="40" customFormat="1" ht="21.95" customHeight="1">
      <c r="A114" s="48" t="s">
        <v>173</v>
      </c>
      <c r="B114" s="7" t="s">
        <v>92</v>
      </c>
      <c r="C114" s="86">
        <f t="shared" si="28"/>
        <v>1.5</v>
      </c>
      <c r="D114" s="25">
        <v>0</v>
      </c>
      <c r="E114" s="25">
        <v>0</v>
      </c>
      <c r="F114" s="30">
        <v>0</v>
      </c>
      <c r="G114" s="43">
        <v>0</v>
      </c>
      <c r="H114" s="25">
        <v>1</v>
      </c>
      <c r="I114" s="25">
        <v>0</v>
      </c>
      <c r="J114" s="25">
        <v>0</v>
      </c>
      <c r="K114" s="25">
        <v>0</v>
      </c>
      <c r="L114" s="85">
        <f t="shared" si="26"/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96">
        <v>0.5</v>
      </c>
      <c r="AG114" s="33" t="s">
        <v>142</v>
      </c>
      <c r="AH114" s="112" t="s">
        <v>300</v>
      </c>
      <c r="AI114" s="161"/>
      <c r="AJ114" s="107"/>
    </row>
    <row r="115" spans="1:36" s="90" customFormat="1" ht="21.95" customHeight="1">
      <c r="A115" s="53">
        <v>5</v>
      </c>
      <c r="B115" s="65" t="s">
        <v>130</v>
      </c>
      <c r="C115" s="87">
        <f t="shared" si="28"/>
        <v>28.6</v>
      </c>
      <c r="D115" s="89">
        <f t="shared" ref="D115:AF115" si="33">SUM(D116:D122)</f>
        <v>0</v>
      </c>
      <c r="E115" s="89">
        <f t="shared" si="33"/>
        <v>2</v>
      </c>
      <c r="F115" s="89">
        <f t="shared" si="33"/>
        <v>0.8</v>
      </c>
      <c r="G115" s="89">
        <f t="shared" si="33"/>
        <v>0</v>
      </c>
      <c r="H115" s="89">
        <f t="shared" si="33"/>
        <v>16.8</v>
      </c>
      <c r="I115" s="89">
        <f t="shared" si="33"/>
        <v>0</v>
      </c>
      <c r="J115" s="89">
        <f t="shared" si="33"/>
        <v>0</v>
      </c>
      <c r="K115" s="89">
        <f t="shared" si="33"/>
        <v>0</v>
      </c>
      <c r="L115" s="89">
        <f t="shared" si="33"/>
        <v>0</v>
      </c>
      <c r="M115" s="89">
        <f t="shared" si="33"/>
        <v>0</v>
      </c>
      <c r="N115" s="89">
        <f t="shared" si="33"/>
        <v>0</v>
      </c>
      <c r="O115" s="89">
        <f t="shared" si="33"/>
        <v>0</v>
      </c>
      <c r="P115" s="89">
        <f t="shared" si="33"/>
        <v>0</v>
      </c>
      <c r="Q115" s="89">
        <f t="shared" si="33"/>
        <v>0</v>
      </c>
      <c r="R115" s="89">
        <f t="shared" si="33"/>
        <v>0</v>
      </c>
      <c r="S115" s="89">
        <f t="shared" si="33"/>
        <v>0</v>
      </c>
      <c r="T115" s="89">
        <f t="shared" si="33"/>
        <v>0</v>
      </c>
      <c r="U115" s="89">
        <f t="shared" si="33"/>
        <v>0</v>
      </c>
      <c r="V115" s="89">
        <f t="shared" si="33"/>
        <v>0</v>
      </c>
      <c r="W115" s="89">
        <f t="shared" si="33"/>
        <v>0</v>
      </c>
      <c r="X115" s="89">
        <f t="shared" si="33"/>
        <v>0</v>
      </c>
      <c r="Y115" s="89">
        <f t="shared" si="33"/>
        <v>0</v>
      </c>
      <c r="Z115" s="89">
        <f t="shared" si="33"/>
        <v>0</v>
      </c>
      <c r="AA115" s="89">
        <f t="shared" si="33"/>
        <v>0</v>
      </c>
      <c r="AB115" s="89">
        <f t="shared" si="33"/>
        <v>0</v>
      </c>
      <c r="AC115" s="89">
        <f t="shared" si="33"/>
        <v>0</v>
      </c>
      <c r="AD115" s="89">
        <f t="shared" si="33"/>
        <v>9</v>
      </c>
      <c r="AE115" s="89">
        <f t="shared" si="33"/>
        <v>0</v>
      </c>
      <c r="AF115" s="126">
        <f t="shared" si="33"/>
        <v>0</v>
      </c>
      <c r="AG115" s="33"/>
      <c r="AH115" s="112"/>
      <c r="AI115" s="160"/>
      <c r="AJ115" s="107"/>
    </row>
    <row r="116" spans="1:36" ht="21.95" customHeight="1">
      <c r="A116" s="48" t="s">
        <v>155</v>
      </c>
      <c r="B116" s="19" t="s">
        <v>99</v>
      </c>
      <c r="C116" s="86">
        <f t="shared" si="28"/>
        <v>2.8</v>
      </c>
      <c r="D116" s="35"/>
      <c r="E116" s="32">
        <v>2</v>
      </c>
      <c r="F116" s="70">
        <v>0.8</v>
      </c>
      <c r="G116" s="62"/>
      <c r="H116" s="62"/>
      <c r="I116" s="62"/>
      <c r="J116" s="35"/>
      <c r="K116" s="35"/>
      <c r="L116" s="85">
        <f t="shared" ref="L116:L122" si="34">SUM(M116:W116)</f>
        <v>0</v>
      </c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70"/>
      <c r="AG116" s="27" t="s">
        <v>68</v>
      </c>
      <c r="AH116" s="112" t="s">
        <v>279</v>
      </c>
      <c r="AI116" s="163" t="s">
        <v>29</v>
      </c>
      <c r="AJ116" s="107"/>
    </row>
    <row r="117" spans="1:36" ht="21.95" customHeight="1">
      <c r="A117" s="48" t="s">
        <v>156</v>
      </c>
      <c r="B117" s="2" t="s">
        <v>97</v>
      </c>
      <c r="C117" s="86">
        <f t="shared" si="28"/>
        <v>3</v>
      </c>
      <c r="D117" s="35"/>
      <c r="E117" s="12"/>
      <c r="F117" s="71"/>
      <c r="G117" s="12"/>
      <c r="H117" s="62"/>
      <c r="I117" s="62"/>
      <c r="J117" s="35"/>
      <c r="K117" s="35"/>
      <c r="L117" s="85">
        <f t="shared" si="34"/>
        <v>0</v>
      </c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28">
        <v>3</v>
      </c>
      <c r="AE117" s="35"/>
      <c r="AF117" s="70"/>
      <c r="AG117" s="27" t="s">
        <v>64</v>
      </c>
      <c r="AH117" s="112"/>
      <c r="AI117" s="158" t="s">
        <v>29</v>
      </c>
      <c r="AJ117" s="107"/>
    </row>
    <row r="118" spans="1:36" ht="21.95" customHeight="1">
      <c r="A118" s="48" t="s">
        <v>157</v>
      </c>
      <c r="B118" s="2" t="s">
        <v>98</v>
      </c>
      <c r="C118" s="86">
        <f t="shared" si="28"/>
        <v>2</v>
      </c>
      <c r="D118" s="35"/>
      <c r="E118" s="12"/>
      <c r="F118" s="71"/>
      <c r="G118" s="12"/>
      <c r="H118" s="62"/>
      <c r="I118" s="62"/>
      <c r="J118" s="35"/>
      <c r="K118" s="35"/>
      <c r="L118" s="85">
        <f t="shared" si="34"/>
        <v>0</v>
      </c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28">
        <v>2</v>
      </c>
      <c r="AE118" s="35"/>
      <c r="AF118" s="70"/>
      <c r="AG118" s="27" t="s">
        <v>64</v>
      </c>
      <c r="AH118" s="112" t="s">
        <v>306</v>
      </c>
      <c r="AI118" s="158" t="s">
        <v>29</v>
      </c>
      <c r="AJ118" s="107"/>
    </row>
    <row r="119" spans="1:36" ht="21.95" customHeight="1">
      <c r="A119" s="48" t="s">
        <v>158</v>
      </c>
      <c r="B119" s="3" t="s">
        <v>100</v>
      </c>
      <c r="C119" s="86">
        <f t="shared" si="28"/>
        <v>4</v>
      </c>
      <c r="D119" s="35"/>
      <c r="E119" s="61"/>
      <c r="F119" s="70"/>
      <c r="G119" s="62"/>
      <c r="H119" s="62"/>
      <c r="I119" s="62"/>
      <c r="J119" s="35"/>
      <c r="K119" s="35"/>
      <c r="L119" s="85">
        <f t="shared" si="34"/>
        <v>0</v>
      </c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25">
        <v>4</v>
      </c>
      <c r="AE119" s="35"/>
      <c r="AF119" s="70"/>
      <c r="AG119" s="33" t="s">
        <v>69</v>
      </c>
      <c r="AH119" s="123" t="s">
        <v>280</v>
      </c>
      <c r="AI119" s="159" t="s">
        <v>29</v>
      </c>
      <c r="AJ119" s="107"/>
    </row>
    <row r="120" spans="1:36" ht="21.95" customHeight="1">
      <c r="A120" s="48" t="s">
        <v>159</v>
      </c>
      <c r="B120" s="5" t="s">
        <v>96</v>
      </c>
      <c r="C120" s="86">
        <f t="shared" si="28"/>
        <v>9</v>
      </c>
      <c r="D120" s="35"/>
      <c r="E120" s="61"/>
      <c r="F120" s="70"/>
      <c r="G120" s="62"/>
      <c r="H120" s="42">
        <v>9</v>
      </c>
      <c r="I120" s="42"/>
      <c r="J120" s="35"/>
      <c r="K120" s="35"/>
      <c r="L120" s="85">
        <f t="shared" si="34"/>
        <v>0</v>
      </c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70"/>
      <c r="AG120" s="27" t="s">
        <v>63</v>
      </c>
      <c r="AH120" s="112" t="s">
        <v>307</v>
      </c>
      <c r="AI120" s="161" t="s">
        <v>29</v>
      </c>
      <c r="AJ120" s="107"/>
    </row>
    <row r="121" spans="1:36" ht="21.95" customHeight="1">
      <c r="A121" s="48" t="s">
        <v>160</v>
      </c>
      <c r="B121" s="3" t="s">
        <v>101</v>
      </c>
      <c r="C121" s="86">
        <f t="shared" si="28"/>
        <v>2.8</v>
      </c>
      <c r="D121" s="35"/>
      <c r="E121" s="61"/>
      <c r="F121" s="70"/>
      <c r="G121" s="62"/>
      <c r="H121" s="43">
        <v>2.8</v>
      </c>
      <c r="I121" s="43"/>
      <c r="J121" s="35"/>
      <c r="K121" s="35"/>
      <c r="L121" s="85">
        <f t="shared" si="34"/>
        <v>0</v>
      </c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70"/>
      <c r="AG121" s="33" t="s">
        <v>42</v>
      </c>
      <c r="AH121" s="112" t="s">
        <v>308</v>
      </c>
      <c r="AI121" s="159" t="s">
        <v>29</v>
      </c>
      <c r="AJ121" s="107"/>
    </row>
    <row r="122" spans="1:36" ht="21.95" customHeight="1">
      <c r="A122" s="48" t="s">
        <v>161</v>
      </c>
      <c r="B122" s="3" t="s">
        <v>102</v>
      </c>
      <c r="C122" s="86">
        <f t="shared" si="28"/>
        <v>5</v>
      </c>
      <c r="D122" s="35"/>
      <c r="E122" s="61"/>
      <c r="F122" s="70"/>
      <c r="G122" s="62"/>
      <c r="H122" s="43">
        <v>5</v>
      </c>
      <c r="I122" s="43"/>
      <c r="J122" s="35"/>
      <c r="K122" s="35"/>
      <c r="L122" s="85">
        <f t="shared" si="34"/>
        <v>0</v>
      </c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70"/>
      <c r="AG122" s="33" t="s">
        <v>42</v>
      </c>
      <c r="AH122" s="112" t="s">
        <v>309</v>
      </c>
      <c r="AI122" s="159" t="s">
        <v>29</v>
      </c>
      <c r="AJ122" s="107"/>
    </row>
    <row r="123" spans="1:36" s="54" customFormat="1" ht="18.75">
      <c r="A123" s="145"/>
      <c r="B123" s="146" t="s">
        <v>247</v>
      </c>
      <c r="C123" s="101">
        <f>C115+C110+C107+C103+C100+C97+C94+C91+C85+C81+C79+C60+C57+C52+C50+C43+C40+C30+C18+C15+C11+C9</f>
        <v>1505.9399999999994</v>
      </c>
      <c r="D123" s="101">
        <f t="shared" ref="D123:AF123" si="35">D115+D110+D107+D103+D100+D97+D94+D91+D85+D81+D79+D60+D57+D52+D50+D43+D40+D30+D18+D15+D11+D9</f>
        <v>5.09</v>
      </c>
      <c r="E123" s="101">
        <f t="shared" si="35"/>
        <v>41.220000000000006</v>
      </c>
      <c r="F123" s="101">
        <f t="shared" si="35"/>
        <v>36.769999999999996</v>
      </c>
      <c r="G123" s="102">
        <f t="shared" si="35"/>
        <v>3</v>
      </c>
      <c r="H123" s="101">
        <f t="shared" si="35"/>
        <v>1382.93</v>
      </c>
      <c r="I123" s="101">
        <f t="shared" si="35"/>
        <v>0</v>
      </c>
      <c r="J123" s="101">
        <f t="shared" si="35"/>
        <v>0.45</v>
      </c>
      <c r="K123" s="101">
        <f t="shared" si="35"/>
        <v>0</v>
      </c>
      <c r="L123" s="101">
        <f t="shared" si="35"/>
        <v>0.64</v>
      </c>
      <c r="M123" s="101">
        <f t="shared" si="35"/>
        <v>0</v>
      </c>
      <c r="N123" s="101">
        <f t="shared" si="35"/>
        <v>0</v>
      </c>
      <c r="O123" s="101">
        <f t="shared" si="35"/>
        <v>0</v>
      </c>
      <c r="P123" s="101">
        <f t="shared" si="35"/>
        <v>0</v>
      </c>
      <c r="Q123" s="101">
        <f t="shared" si="35"/>
        <v>0</v>
      </c>
      <c r="R123" s="101">
        <f t="shared" si="35"/>
        <v>0.48</v>
      </c>
      <c r="S123" s="101">
        <f t="shared" si="35"/>
        <v>0.16</v>
      </c>
      <c r="T123" s="101">
        <f t="shared" si="35"/>
        <v>0</v>
      </c>
      <c r="U123" s="101">
        <f t="shared" si="35"/>
        <v>0</v>
      </c>
      <c r="V123" s="101">
        <f t="shared" si="35"/>
        <v>0</v>
      </c>
      <c r="W123" s="101">
        <f t="shared" si="35"/>
        <v>0</v>
      </c>
      <c r="X123" s="101">
        <f t="shared" si="35"/>
        <v>0.52</v>
      </c>
      <c r="Y123" s="101">
        <f t="shared" si="35"/>
        <v>0.1</v>
      </c>
      <c r="Z123" s="101">
        <f t="shared" si="35"/>
        <v>0</v>
      </c>
      <c r="AA123" s="101">
        <f t="shared" si="35"/>
        <v>0</v>
      </c>
      <c r="AB123" s="101">
        <f t="shared" si="35"/>
        <v>0.65999999999999992</v>
      </c>
      <c r="AC123" s="101">
        <f t="shared" si="35"/>
        <v>0</v>
      </c>
      <c r="AD123" s="101">
        <f t="shared" si="35"/>
        <v>9.3000000000000007</v>
      </c>
      <c r="AE123" s="101">
        <f t="shared" si="35"/>
        <v>0.73</v>
      </c>
      <c r="AF123" s="101">
        <f t="shared" si="35"/>
        <v>24.53</v>
      </c>
      <c r="AG123" s="101"/>
      <c r="AH123" s="168"/>
      <c r="AI123" s="124"/>
      <c r="AJ123" s="124"/>
    </row>
  </sheetData>
  <mergeCells count="38">
    <mergeCell ref="P5:P6"/>
    <mergeCell ref="Q5:Q6"/>
    <mergeCell ref="R5:R6"/>
    <mergeCell ref="AB5:AB6"/>
    <mergeCell ref="J5:J6"/>
    <mergeCell ref="L5:L6"/>
    <mergeCell ref="M5:M6"/>
    <mergeCell ref="N5:N6"/>
    <mergeCell ref="O5:O6"/>
    <mergeCell ref="I5:I6"/>
    <mergeCell ref="D5:D6"/>
    <mergeCell ref="E5:E6"/>
    <mergeCell ref="F5:F6"/>
    <mergeCell ref="G5:G6"/>
    <mergeCell ref="H5:H6"/>
    <mergeCell ref="AE5:AE6"/>
    <mergeCell ref="AF5:AF6"/>
    <mergeCell ref="W5:W6"/>
    <mergeCell ref="X5:X6"/>
    <mergeCell ref="Y5:Y6"/>
    <mergeCell ref="Z5:Z6"/>
    <mergeCell ref="AA5:AA6"/>
    <mergeCell ref="A2:AH3"/>
    <mergeCell ref="A1:B1"/>
    <mergeCell ref="AG4:AG6"/>
    <mergeCell ref="AI4:AI6"/>
    <mergeCell ref="S5:S6"/>
    <mergeCell ref="T5:T6"/>
    <mergeCell ref="U5:U6"/>
    <mergeCell ref="V5:V6"/>
    <mergeCell ref="AH4:AH6"/>
    <mergeCell ref="D4:AF4"/>
    <mergeCell ref="A4:A6"/>
    <mergeCell ref="B4:B6"/>
    <mergeCell ref="C4:C6"/>
    <mergeCell ref="K5:K6"/>
    <mergeCell ref="AC5:AC6"/>
    <mergeCell ref="AD5:AD6"/>
  </mergeCells>
  <pageMargins left="0.45" right="0.2" top="0.5" bottom="0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 2017</vt:lpstr>
      <vt:lpstr>'KH 2017'!Print_Area</vt:lpstr>
      <vt:lpstr>'KH 2017'!Print_Titles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Windows User</cp:lastModifiedBy>
  <cp:lastPrinted>2016-08-02T02:23:48Z</cp:lastPrinted>
  <dcterms:created xsi:type="dcterms:W3CDTF">2016-05-10T08:49:27Z</dcterms:created>
  <dcterms:modified xsi:type="dcterms:W3CDTF">2016-08-02T03:57:27Z</dcterms:modified>
</cp:coreProperties>
</file>