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 firstSheet="3" activeTab="6"/>
  </bookViews>
  <sheets>
    <sheet name="foxz" sheetId="12" state="veryHidden" r:id="rId1"/>
    <sheet name="Châu Hóa" sheetId="2" r:id="rId2"/>
    <sheet name="Sơn Hóa" sheetId="8" r:id="rId3"/>
    <sheet name="Cao Quảng" sheetId="1" r:id="rId4"/>
    <sheet name="Đồng Hóa" sheetId="3" r:id="rId5"/>
    <sheet name="Lâm Hóa" sheetId="6" r:id="rId6"/>
    <sheet name="Thanh Hóa" sheetId="9" r:id="rId7"/>
    <sheet name="Phong Hóa" sheetId="7" r:id="rId8"/>
    <sheet name="Hương Hóa" sheetId="5" r:id="rId9"/>
    <sheet name="Văn Hóa" sheetId="11" r:id="rId10"/>
    <sheet name="Tiến Hóa" sheetId="10" r:id="rId11"/>
    <sheet name="Đồng Lê" sheetId="4" r:id="rId12"/>
  </sheets>
  <definedNames>
    <definedName name="_xlnm.Print_Titles" localSheetId="3">'Cao Quảng'!$6:$8</definedName>
    <definedName name="_xlnm.Print_Titles" localSheetId="1">'Châu Hóa'!$6:$8</definedName>
    <definedName name="_xlnm.Print_Titles" localSheetId="4">'Đồng Hóa'!$6:$8</definedName>
    <definedName name="_xlnm.Print_Titles" localSheetId="11">'Đồng Lê'!$6:$8</definedName>
    <definedName name="_xlnm.Print_Titles" localSheetId="8">'Hương Hóa'!$6:$8</definedName>
    <definedName name="_xlnm.Print_Titles" localSheetId="5">'Lâm Hóa'!$6:$8</definedName>
    <definedName name="_xlnm.Print_Titles" localSheetId="7">'Phong Hóa'!$6:$8</definedName>
    <definedName name="_xlnm.Print_Titles" localSheetId="2">'Sơn Hóa'!$6:$8</definedName>
    <definedName name="_xlnm.Print_Titles" localSheetId="6">'Thanh Hóa'!$6:$8</definedName>
    <definedName name="_xlnm.Print_Titles" localSheetId="10">'Tiến Hóa'!$4:$6</definedName>
    <definedName name="_xlnm.Print_Titles" localSheetId="9">'Văn Hóa'!$6:$8</definedName>
  </definedNames>
  <calcPr calcId="125725" iterateCount="1"/>
</workbook>
</file>

<file path=xl/calcChain.xml><?xml version="1.0" encoding="utf-8"?>
<calcChain xmlns="http://schemas.openxmlformats.org/spreadsheetml/2006/main">
  <c r="M22" i="5"/>
  <c r="M23"/>
  <c r="M31" i="4"/>
  <c r="M35" i="9"/>
  <c r="L35"/>
  <c r="I35"/>
  <c r="H35"/>
  <c r="E35"/>
  <c r="D35"/>
  <c r="L34"/>
  <c r="H34"/>
  <c r="E34"/>
  <c r="D34"/>
  <c r="L33"/>
  <c r="I33"/>
  <c r="H33"/>
  <c r="E33"/>
  <c r="D33"/>
  <c r="M32"/>
  <c r="L32"/>
  <c r="I32"/>
  <c r="H32"/>
  <c r="E32"/>
  <c r="D32"/>
  <c r="M31"/>
  <c r="L31"/>
  <c r="I31"/>
  <c r="H31"/>
  <c r="E31"/>
  <c r="D31"/>
  <c r="M30"/>
  <c r="L30"/>
  <c r="I30"/>
  <c r="H30"/>
  <c r="E30"/>
  <c r="D30"/>
  <c r="M29"/>
  <c r="L29"/>
  <c r="I29"/>
  <c r="H29"/>
  <c r="E29"/>
  <c r="D29"/>
  <c r="L28"/>
  <c r="H28"/>
  <c r="D28"/>
  <c r="M27"/>
  <c r="L27"/>
  <c r="I27"/>
  <c r="H27"/>
  <c r="E27"/>
  <c r="D27"/>
  <c r="M26"/>
  <c r="L26"/>
  <c r="I26"/>
  <c r="H26"/>
  <c r="E26"/>
  <c r="D26"/>
  <c r="M25"/>
  <c r="L25"/>
  <c r="I25"/>
  <c r="H25"/>
  <c r="E25"/>
  <c r="D25"/>
  <c r="L24"/>
  <c r="H24"/>
  <c r="D24"/>
  <c r="L23"/>
  <c r="D23"/>
  <c r="L22"/>
  <c r="H22"/>
  <c r="D22"/>
  <c r="L21"/>
  <c r="H21"/>
  <c r="D21"/>
  <c r="L20"/>
  <c r="H20"/>
  <c r="D20"/>
  <c r="M19"/>
  <c r="L19"/>
  <c r="I19"/>
  <c r="H19"/>
  <c r="E19"/>
  <c r="D19"/>
  <c r="K18"/>
  <c r="M18" s="1"/>
  <c r="G18"/>
  <c r="F18"/>
  <c r="C18"/>
  <c r="B18"/>
  <c r="M17"/>
  <c r="L17"/>
  <c r="I17"/>
  <c r="H17"/>
  <c r="E17"/>
  <c r="D17"/>
  <c r="M16"/>
  <c r="L16"/>
  <c r="I16"/>
  <c r="H16"/>
  <c r="E16"/>
  <c r="D16"/>
  <c r="M15"/>
  <c r="L15"/>
  <c r="I15"/>
  <c r="H15"/>
  <c r="E15"/>
  <c r="D15"/>
  <c r="M14"/>
  <c r="L14"/>
  <c r="I14"/>
  <c r="H14"/>
  <c r="E14"/>
  <c r="D14"/>
  <c r="M13"/>
  <c r="L13"/>
  <c r="I13"/>
  <c r="H13"/>
  <c r="E13"/>
  <c r="D13"/>
  <c r="M12"/>
  <c r="L12"/>
  <c r="I12"/>
  <c r="H12"/>
  <c r="E12"/>
  <c r="D12"/>
  <c r="M11"/>
  <c r="L11"/>
  <c r="I11"/>
  <c r="H11"/>
  <c r="E11"/>
  <c r="D11"/>
  <c r="M10"/>
  <c r="L10"/>
  <c r="I10"/>
  <c r="H10"/>
  <c r="E10"/>
  <c r="D10"/>
  <c r="K9"/>
  <c r="J9"/>
  <c r="G9"/>
  <c r="F9"/>
  <c r="C9"/>
  <c r="B9"/>
  <c r="E18" l="1"/>
  <c r="H18"/>
  <c r="E9"/>
  <c r="M9"/>
  <c r="I9"/>
  <c r="L9"/>
  <c r="H9"/>
  <c r="I18"/>
  <c r="L18"/>
  <c r="M29" i="3"/>
  <c r="L16"/>
  <c r="D16"/>
  <c r="M16"/>
  <c r="D10"/>
  <c r="D11"/>
  <c r="D12"/>
  <c r="D13"/>
  <c r="D14"/>
  <c r="D15"/>
  <c r="D17"/>
  <c r="D18"/>
  <c r="D19"/>
  <c r="D20"/>
  <c r="D21"/>
  <c r="D22"/>
  <c r="D23"/>
  <c r="D24"/>
  <c r="D25"/>
  <c r="D26"/>
  <c r="D27"/>
  <c r="D28"/>
  <c r="D29"/>
  <c r="D30"/>
  <c r="D9"/>
  <c r="M25"/>
  <c r="L28"/>
  <c r="M28"/>
  <c r="I28"/>
  <c r="J21" i="1"/>
  <c r="M21" s="1"/>
  <c r="K21"/>
  <c r="I7" i="10"/>
  <c r="H7"/>
  <c r="H17" i="3"/>
  <c r="I21" i="1"/>
  <c r="I21" i="8"/>
  <c r="H21"/>
  <c r="E32" i="7"/>
  <c r="D31"/>
  <c r="E31"/>
  <c r="E30"/>
  <c r="E29"/>
  <c r="E28"/>
  <c r="D28"/>
  <c r="E24"/>
  <c r="D24"/>
  <c r="E17"/>
  <c r="D17"/>
  <c r="D23" i="2"/>
  <c r="D24"/>
  <c r="D25"/>
  <c r="D26"/>
  <c r="D27"/>
  <c r="D28"/>
  <c r="D29"/>
  <c r="E30"/>
  <c r="E23"/>
  <c r="E24"/>
  <c r="E25"/>
  <c r="E26"/>
  <c r="E27"/>
  <c r="E28"/>
  <c r="D22"/>
  <c r="I12" i="1"/>
  <c r="E20"/>
  <c r="E43"/>
  <c r="E10"/>
  <c r="E11"/>
  <c r="E12"/>
  <c r="E13"/>
  <c r="E14"/>
  <c r="E16"/>
  <c r="E18"/>
  <c r="E21"/>
  <c r="E22"/>
  <c r="E23"/>
  <c r="E25"/>
  <c r="E26"/>
  <c r="E27"/>
  <c r="E29"/>
  <c r="E30"/>
  <c r="E32"/>
  <c r="E34"/>
  <c r="E35"/>
  <c r="E37"/>
  <c r="E38"/>
  <c r="E40"/>
  <c r="E42"/>
  <c r="E9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22"/>
  <c r="D11"/>
  <c r="D12"/>
  <c r="D13"/>
  <c r="D14"/>
  <c r="D15"/>
  <c r="D16"/>
  <c r="D17"/>
  <c r="D18"/>
  <c r="D19"/>
  <c r="D20"/>
  <c r="D21"/>
  <c r="D10"/>
  <c r="D9"/>
  <c r="L21" l="1"/>
  <c r="M33" i="11"/>
  <c r="L33"/>
  <c r="I33"/>
  <c r="H33"/>
  <c r="E33"/>
  <c r="D33"/>
  <c r="M31"/>
  <c r="L31"/>
  <c r="I31"/>
  <c r="H31"/>
  <c r="E31"/>
  <c r="D31"/>
  <c r="M29"/>
  <c r="L29"/>
  <c r="I29"/>
  <c r="H29"/>
  <c r="E29"/>
  <c r="D29"/>
  <c r="M28"/>
  <c r="L28"/>
  <c r="I28"/>
  <c r="H28"/>
  <c r="E28"/>
  <c r="D28"/>
  <c r="M27"/>
  <c r="L27"/>
  <c r="I27"/>
  <c r="H27"/>
  <c r="E27"/>
  <c r="D27"/>
  <c r="M26"/>
  <c r="L26"/>
  <c r="I26"/>
  <c r="H26"/>
  <c r="E26"/>
  <c r="D26"/>
  <c r="M25"/>
  <c r="L25"/>
  <c r="I25"/>
  <c r="H25"/>
  <c r="E25"/>
  <c r="D25"/>
  <c r="M24"/>
  <c r="L24"/>
  <c r="I24"/>
  <c r="H24"/>
  <c r="E24"/>
  <c r="D24"/>
  <c r="M23"/>
  <c r="L23"/>
  <c r="I23"/>
  <c r="H23"/>
  <c r="E23"/>
  <c r="D23"/>
  <c r="M22"/>
  <c r="L22"/>
  <c r="I22"/>
  <c r="H22"/>
  <c r="E22"/>
  <c r="D22"/>
  <c r="E21"/>
  <c r="D21"/>
  <c r="M20"/>
  <c r="L20"/>
  <c r="I20"/>
  <c r="H20"/>
  <c r="E20"/>
  <c r="D20"/>
  <c r="M19"/>
  <c r="L19"/>
  <c r="I19"/>
  <c r="H19"/>
  <c r="E19"/>
  <c r="D19"/>
  <c r="E18"/>
  <c r="D18"/>
  <c r="M17"/>
  <c r="L17"/>
  <c r="I17"/>
  <c r="H17"/>
  <c r="E17"/>
  <c r="D17"/>
  <c r="M16"/>
  <c r="L16"/>
  <c r="I16"/>
  <c r="H16"/>
  <c r="E16"/>
  <c r="D16"/>
  <c r="M15"/>
  <c r="L15"/>
  <c r="I15"/>
  <c r="H15"/>
  <c r="E15"/>
  <c r="D15"/>
  <c r="M14"/>
  <c r="L14"/>
  <c r="I14"/>
  <c r="H14"/>
  <c r="E14"/>
  <c r="D14"/>
  <c r="M13"/>
  <c r="L13"/>
  <c r="I13"/>
  <c r="H13"/>
  <c r="E13"/>
  <c r="D13"/>
  <c r="M12"/>
  <c r="L12"/>
  <c r="I12"/>
  <c r="H12"/>
  <c r="E12"/>
  <c r="D12"/>
  <c r="M11"/>
  <c r="L11"/>
  <c r="I11"/>
  <c r="H11"/>
  <c r="E11"/>
  <c r="D11"/>
  <c r="M10"/>
  <c r="L10"/>
  <c r="I10"/>
  <c r="H10"/>
  <c r="E10"/>
  <c r="D10"/>
  <c r="M9"/>
  <c r="L9"/>
  <c r="I9"/>
  <c r="H9"/>
  <c r="E9"/>
  <c r="D9"/>
  <c r="L33" i="6" l="1"/>
  <c r="L31"/>
  <c r="L30"/>
  <c r="L29"/>
  <c r="L28"/>
  <c r="L26"/>
  <c r="L25"/>
  <c r="L24"/>
  <c r="L23"/>
  <c r="L22"/>
  <c r="L17"/>
  <c r="L15"/>
  <c r="L14"/>
  <c r="L13"/>
  <c r="L12"/>
  <c r="H12"/>
  <c r="L11"/>
  <c r="L10"/>
  <c r="L9"/>
  <c r="H9"/>
  <c r="M36" i="5"/>
  <c r="L36"/>
  <c r="I36"/>
  <c r="H36"/>
  <c r="E36"/>
  <c r="D36"/>
  <c r="E35"/>
  <c r="D35"/>
  <c r="M34"/>
  <c r="I34"/>
  <c r="E34"/>
  <c r="M33"/>
  <c r="I33"/>
  <c r="E33"/>
  <c r="M32"/>
  <c r="L32"/>
  <c r="I32"/>
  <c r="E32"/>
  <c r="D32"/>
  <c r="I31"/>
  <c r="H31"/>
  <c r="E31"/>
  <c r="D31"/>
  <c r="M30"/>
  <c r="I30"/>
  <c r="E30"/>
  <c r="D30"/>
  <c r="M29"/>
  <c r="L29"/>
  <c r="I29"/>
  <c r="H29"/>
  <c r="E29"/>
  <c r="D29"/>
  <c r="M28"/>
  <c r="I28"/>
  <c r="E28"/>
  <c r="D28"/>
  <c r="M27"/>
  <c r="L27"/>
  <c r="I27"/>
  <c r="H27"/>
  <c r="E27"/>
  <c r="D27"/>
  <c r="M26"/>
  <c r="I26"/>
  <c r="E26"/>
  <c r="D26"/>
  <c r="M25"/>
  <c r="L25"/>
  <c r="I25"/>
  <c r="H25"/>
  <c r="E25"/>
  <c r="D25"/>
  <c r="M24"/>
  <c r="I24"/>
  <c r="E24"/>
  <c r="D24"/>
  <c r="E23"/>
  <c r="D23"/>
  <c r="E22"/>
  <c r="D22"/>
  <c r="M21"/>
  <c r="I21"/>
  <c r="H21"/>
  <c r="E21"/>
  <c r="D21"/>
  <c r="E20"/>
  <c r="D20"/>
  <c r="M19"/>
  <c r="L19"/>
  <c r="I19"/>
  <c r="H19"/>
  <c r="E19"/>
  <c r="D19"/>
  <c r="E18"/>
  <c r="D18"/>
  <c r="M17"/>
  <c r="I17"/>
  <c r="E17"/>
  <c r="D17"/>
  <c r="L16"/>
  <c r="H16"/>
  <c r="D16"/>
  <c r="M15"/>
  <c r="L15"/>
  <c r="I15"/>
  <c r="H15"/>
  <c r="E15"/>
  <c r="D15"/>
  <c r="M14"/>
  <c r="L14"/>
  <c r="I14"/>
  <c r="E14"/>
  <c r="D14"/>
  <c r="M13"/>
  <c r="L13"/>
  <c r="I13"/>
  <c r="H13"/>
  <c r="E13"/>
  <c r="D13"/>
  <c r="M12"/>
  <c r="L12"/>
  <c r="I12"/>
  <c r="H12"/>
  <c r="E12"/>
  <c r="D12"/>
  <c r="M11"/>
  <c r="I11"/>
  <c r="E11"/>
  <c r="D11"/>
  <c r="M10"/>
  <c r="I10"/>
  <c r="E10"/>
  <c r="D10"/>
  <c r="M9"/>
  <c r="L9"/>
  <c r="I9"/>
  <c r="H9"/>
  <c r="E9"/>
  <c r="D9"/>
  <c r="M37" i="4" l="1"/>
  <c r="L37"/>
  <c r="I37"/>
  <c r="H37"/>
  <c r="E37"/>
  <c r="D37"/>
  <c r="M36"/>
  <c r="L36"/>
  <c r="I36"/>
  <c r="H36"/>
  <c r="E36"/>
  <c r="D36"/>
  <c r="M35"/>
  <c r="L35"/>
  <c r="I35"/>
  <c r="H35"/>
  <c r="E35"/>
  <c r="D35"/>
  <c r="L34"/>
  <c r="H34"/>
  <c r="D34"/>
  <c r="M33"/>
  <c r="L33"/>
  <c r="I33"/>
  <c r="H33"/>
  <c r="E33"/>
  <c r="D33"/>
  <c r="M32"/>
  <c r="L32"/>
  <c r="I32"/>
  <c r="H32"/>
  <c r="E32"/>
  <c r="D32"/>
  <c r="M30"/>
  <c r="L30"/>
  <c r="I30"/>
  <c r="H30"/>
  <c r="E30"/>
  <c r="D30"/>
  <c r="M29"/>
  <c r="L29"/>
  <c r="I29"/>
  <c r="H29"/>
  <c r="E29"/>
  <c r="D29"/>
  <c r="L28"/>
  <c r="H28"/>
  <c r="D28"/>
  <c r="M27"/>
  <c r="L27"/>
  <c r="I27"/>
  <c r="H27"/>
  <c r="E27"/>
  <c r="D27"/>
  <c r="M26"/>
  <c r="L26"/>
  <c r="I26"/>
  <c r="H26"/>
  <c r="E26"/>
  <c r="D26"/>
  <c r="M25"/>
  <c r="L25"/>
  <c r="I25"/>
  <c r="H25"/>
  <c r="E25"/>
  <c r="D25"/>
  <c r="D24"/>
  <c r="M23"/>
  <c r="L23"/>
  <c r="I23"/>
  <c r="H23"/>
  <c r="E23"/>
  <c r="D23"/>
  <c r="M22"/>
  <c r="L22"/>
  <c r="I22"/>
  <c r="H22"/>
  <c r="E22"/>
  <c r="D22"/>
  <c r="L21"/>
  <c r="H21"/>
  <c r="D21"/>
  <c r="M20"/>
  <c r="L20"/>
  <c r="I20"/>
  <c r="H20"/>
  <c r="E20"/>
  <c r="D20"/>
  <c r="M19"/>
  <c r="L19"/>
  <c r="I19"/>
  <c r="H19"/>
  <c r="E19"/>
  <c r="D19"/>
  <c r="M18"/>
  <c r="L18"/>
  <c r="I18"/>
  <c r="H18"/>
  <c r="E18"/>
  <c r="D18"/>
  <c r="D17"/>
  <c r="M16"/>
  <c r="L16"/>
  <c r="I16"/>
  <c r="H16"/>
  <c r="E16"/>
  <c r="D16"/>
  <c r="M15"/>
  <c r="L15"/>
  <c r="I15"/>
  <c r="H15"/>
  <c r="E15"/>
  <c r="D15"/>
  <c r="M14"/>
  <c r="L14"/>
  <c r="I14"/>
  <c r="H14"/>
  <c r="E14"/>
  <c r="D14"/>
  <c r="M13"/>
  <c r="L13"/>
  <c r="I13"/>
  <c r="H13"/>
  <c r="E13"/>
  <c r="D13"/>
  <c r="M12"/>
  <c r="L12"/>
  <c r="I12"/>
  <c r="H12"/>
  <c r="E12"/>
  <c r="D12"/>
  <c r="M11"/>
  <c r="L11"/>
  <c r="I11"/>
  <c r="H11"/>
  <c r="E11"/>
  <c r="D11"/>
  <c r="M10"/>
  <c r="L10"/>
  <c r="I10"/>
  <c r="H10"/>
  <c r="E10"/>
  <c r="D10"/>
  <c r="M9"/>
  <c r="L9"/>
  <c r="I9"/>
  <c r="H9"/>
  <c r="D9"/>
  <c r="M30" i="3" l="1"/>
  <c r="L30"/>
  <c r="I30"/>
  <c r="H30"/>
  <c r="E30"/>
  <c r="I29"/>
  <c r="H29"/>
  <c r="E29"/>
  <c r="H28"/>
  <c r="M27"/>
  <c r="I27"/>
  <c r="H27"/>
  <c r="E27"/>
  <c r="M26"/>
  <c r="I26"/>
  <c r="H26"/>
  <c r="E26"/>
  <c r="I25"/>
  <c r="H25"/>
  <c r="E25"/>
  <c r="M24"/>
  <c r="I24"/>
  <c r="E24"/>
  <c r="M23"/>
  <c r="I23"/>
  <c r="H23"/>
  <c r="E23"/>
  <c r="M22"/>
  <c r="L22"/>
  <c r="I22"/>
  <c r="E22"/>
  <c r="H21"/>
  <c r="E21"/>
  <c r="H20"/>
  <c r="E20"/>
  <c r="I19"/>
  <c r="E19"/>
  <c r="I18"/>
  <c r="E18"/>
  <c r="M17"/>
  <c r="L17"/>
  <c r="I17"/>
  <c r="E17"/>
  <c r="H16"/>
  <c r="M15"/>
  <c r="L15"/>
  <c r="I15"/>
  <c r="H15"/>
  <c r="E15"/>
  <c r="M14"/>
  <c r="I14"/>
  <c r="H14"/>
  <c r="E14"/>
  <c r="M13"/>
  <c r="L13"/>
  <c r="I13"/>
  <c r="H13"/>
  <c r="E13"/>
  <c r="M12"/>
  <c r="L12"/>
  <c r="I12"/>
  <c r="H12"/>
  <c r="E12"/>
  <c r="M11"/>
  <c r="I11"/>
  <c r="E11"/>
  <c r="M10"/>
  <c r="I10"/>
  <c r="E10"/>
  <c r="M9"/>
  <c r="L9"/>
  <c r="I9"/>
  <c r="H9"/>
  <c r="E9"/>
  <c r="M30" i="2" l="1"/>
  <c r="L30"/>
  <c r="I30"/>
  <c r="H30"/>
  <c r="D19"/>
  <c r="M13" i="1"/>
  <c r="I13"/>
  <c r="M12"/>
  <c r="M11"/>
  <c r="I11"/>
  <c r="M10"/>
  <c r="I10"/>
</calcChain>
</file>

<file path=xl/sharedStrings.xml><?xml version="1.0" encoding="utf-8"?>
<sst xmlns="http://schemas.openxmlformats.org/spreadsheetml/2006/main" count="1101" uniqueCount="432">
  <si>
    <t>(Kèm theo báo cáo giám sát HĐND huyện)</t>
  </si>
  <si>
    <t>Loại đất</t>
  </si>
  <si>
    <t>Diện tích quy hoạch được duyệt đến năm 2030 (ha)</t>
  </si>
  <si>
    <t>Diện tích thực hiện đến tháng 5 năm 2023 (ha)</t>
  </si>
  <si>
    <t>Kết quả thực hiện so với chỉ tiêu phê duyệt</t>
  </si>
  <si>
    <t>Tăng (+) giảm (-) (ha)</t>
  </si>
  <si>
    <t>Tỷ lệ (%)</t>
  </si>
  <si>
    <t>1. Đất nông nghiệp</t>
  </si>
  <si>
    <t>1.1. Đất trồng lúa</t>
  </si>
  <si>
    <t>Trong đó: Đất chuyên trồng lúa nước</t>
  </si>
  <si>
    <t>1.2. Đất trồng cây hàng năm khác</t>
  </si>
  <si>
    <t>1.3. Đất trồng cây lâu năm</t>
  </si>
  <si>
    <t>1.4. Đất rừng phòng hộ</t>
  </si>
  <si>
    <t>1.5. Đất rừng đặc dụng</t>
  </si>
  <si>
    <t>1.6. Đất rừng sản xuất</t>
  </si>
  <si>
    <t>Trong đó: Đất có rừng sản xuất là rừng tự nhiên</t>
  </si>
  <si>
    <t>1.7. Đất nuôi trồng thủy sản</t>
  </si>
  <si>
    <t>1.8. Đất làm muối</t>
  </si>
  <si>
    <t>1.9. Đất nông nghiệp khác</t>
  </si>
  <si>
    <t>2. Đất phi nông nghiệp</t>
  </si>
  <si>
    <t>2.1. Đất quốc phòng</t>
  </si>
  <si>
    <t>2.2. Đất an ninh</t>
  </si>
  <si>
    <t>2.3. Đất cụm công nghiệp</t>
  </si>
  <si>
    <t>2.4. Đất thương mại, dịch vụ</t>
  </si>
  <si>
    <t>2.5. Đất cơ sở sản xuất phi nông nghiệp</t>
  </si>
  <si>
    <t>2.6. Đất sử dụng cho hoạt động khoáng sản</t>
  </si>
  <si>
    <t>2.7. Đất sản xuất vật liệu xây dựng, làm đồ gốm</t>
  </si>
  <si>
    <t>2.8. Đất phát triển hạ tầng cấp quốc gia, cấp tỉnh,cấp huyện, cấp xã</t>
  </si>
  <si>
    <t>2.9. Đất sinh hoạt cộng đồng</t>
  </si>
  <si>
    <t>2.10. Đất khu vui chơi, giải trí công cộng</t>
  </si>
  <si>
    <t>2.11. Đất ở tại nông thôn</t>
  </si>
  <si>
    <t>2.12. Đất ở tại đô thị</t>
  </si>
  <si>
    <t>2.13. Đất xây dựng trụ sở cơ quan</t>
  </si>
  <si>
    <t>2.14. Đất xây dựng trụ sở của tổ chức sự nghiệp</t>
  </si>
  <si>
    <t>2.15. Đất tín ngưỡng</t>
  </si>
  <si>
    <t>2.16. Đất sông, ngòi, kênh, rạch, suối</t>
  </si>
  <si>
    <t>2.17. Đất có mặt nước chuyên dùng</t>
  </si>
  <si>
    <t>2.18. Đất cơ sở tôn giáo</t>
  </si>
  <si>
    <t>2.19. Đất làm nghĩa trang, nhà tang lễ, nhà hỏa táng</t>
  </si>
  <si>
    <t>2.20. Đất di tích lịch sử văn hóa</t>
  </si>
  <si>
    <t>2.21. Đất bải thãi xử lý rác thải</t>
  </si>
  <si>
    <t>3. Đất chưa sử dụng</t>
  </si>
  <si>
    <t>KẾT QUẢ THỰC HIỆN KHSDĐ NĂM 2021</t>
  </si>
  <si>
    <t>KẾT QUẢ THỰC HIỆN KHSDĐ NĂM 2022</t>
  </si>
  <si>
    <t>Diện tích kế hoạch được duyệt (ha)</t>
  </si>
  <si>
    <t>Diện tích thực hiện (ha)</t>
  </si>
  <si>
    <t xml:space="preserve">KẾT QUẢ THỰC HIÊN QHSDĐ ĐẾN NĂM 2030 </t>
  </si>
  <si>
    <t>10.693,71</t>
  </si>
  <si>
    <t>10.708,48</t>
  </si>
  <si>
    <t>10.702,93</t>
  </si>
  <si>
    <t>55,84</t>
  </si>
  <si>
    <t>100,05</t>
  </si>
  <si>
    <t>10.707,43</t>
  </si>
  <si>
    <t>1,05</t>
  </si>
  <si>
    <t>1.462,25</t>
  </si>
  <si>
    <t>8.664,81</t>
  </si>
  <si>
    <t>8.660,81</t>
  </si>
  <si>
    <t>4,0</t>
  </si>
  <si>
    <t>100,04</t>
  </si>
  <si>
    <t>0,6</t>
  </si>
  <si>
    <t>0,00</t>
  </si>
  <si>
    <t>6.19</t>
  </si>
  <si>
    <t>100,00</t>
  </si>
  <si>
    <t>-1,46</t>
  </si>
  <si>
    <t>289,55</t>
  </si>
  <si>
    <t>420,72</t>
  </si>
  <si>
    <t xml:space="preserve">KẾT QUẢ THỰC HIỆN QHSDĐ ĐẾN NĂM 2030 </t>
  </si>
  <si>
    <t>1158,28</t>
  </si>
  <si>
    <t>1188,41</t>
  </si>
  <si>
    <t xml:space="preserve">30,13 </t>
  </si>
  <si>
    <t>102,6</t>
  </si>
  <si>
    <t>1179,63</t>
  </si>
  <si>
    <t>21,35</t>
  </si>
  <si>
    <t>101,84</t>
  </si>
  <si>
    <t>30,13</t>
  </si>
  <si>
    <t>155,63</t>
  </si>
  <si>
    <t>140,28</t>
  </si>
  <si>
    <t>15,35</t>
  </si>
  <si>
    <t>90,1</t>
  </si>
  <si>
    <t>142,39</t>
  </si>
  <si>
    <t>13,24</t>
  </si>
  <si>
    <t>91,49</t>
  </si>
  <si>
    <t>146,43</t>
  </si>
  <si>
    <t>9,2</t>
  </si>
  <si>
    <t>94,08</t>
  </si>
  <si>
    <t>126,89</t>
  </si>
  <si>
    <t>14,31</t>
  </si>
  <si>
    <t>112,71</t>
  </si>
  <si>
    <t>124,66</t>
  </si>
  <si>
    <t>12,08</t>
  </si>
  <si>
    <t>110,73</t>
  </si>
  <si>
    <t>34,31</t>
  </si>
  <si>
    <t>39,12</t>
  </si>
  <si>
    <t>4,81</t>
  </si>
  <si>
    <t>114,02</t>
  </si>
  <si>
    <t>40,07</t>
  </si>
  <si>
    <t>5,76</t>
  </si>
  <si>
    <t>116,79</t>
  </si>
  <si>
    <t>-</t>
  </si>
  <si>
    <t>855,76</t>
  </si>
  <si>
    <t>881,53</t>
  </si>
  <si>
    <t>25,77</t>
  </si>
  <si>
    <t>103,01</t>
  </si>
  <si>
    <t>878,53</t>
  </si>
  <si>
    <t>22,77</t>
  </si>
  <si>
    <t>102,67</t>
  </si>
  <si>
    <t>345,55</t>
  </si>
  <si>
    <t>309,16</t>
  </si>
  <si>
    <t>36,39</t>
  </si>
  <si>
    <t>89,5</t>
  </si>
  <si>
    <t>311,17</t>
  </si>
  <si>
    <t>34,38</t>
  </si>
  <si>
    <t>90,05</t>
  </si>
  <si>
    <t>30,8</t>
  </si>
  <si>
    <t>91,08</t>
  </si>
  <si>
    <t>0,16</t>
  </si>
  <si>
    <t>78,91</t>
  </si>
  <si>
    <t>3,07</t>
  </si>
  <si>
    <t>10,65</t>
  </si>
  <si>
    <t>2.7. Đất ở tại nông thôn</t>
  </si>
  <si>
    <t>69,23</t>
  </si>
  <si>
    <t>44,36</t>
  </si>
  <si>
    <t>46,31</t>
  </si>
  <si>
    <t>22,92</t>
  </si>
  <si>
    <t>66,89</t>
  </si>
  <si>
    <t>47,92</t>
  </si>
  <si>
    <t>21,31</t>
  </si>
  <si>
    <t>69,22</t>
  </si>
  <si>
    <t>2.8. Đất xây dựng trụ sở cơ quan</t>
  </si>
  <si>
    <t>0,52</t>
  </si>
  <si>
    <t>2.9. Đất tín ngưỡng</t>
  </si>
  <si>
    <t>1,11</t>
  </si>
  <si>
    <t>0,56</t>
  </si>
  <si>
    <t>0,55</t>
  </si>
  <si>
    <t>50,45</t>
  </si>
  <si>
    <t>0,62</t>
  </si>
  <si>
    <t>0,49</t>
  </si>
  <si>
    <t>55,85</t>
  </si>
  <si>
    <t>0,76</t>
  </si>
  <si>
    <t>0,35</t>
  </si>
  <si>
    <t>68,47</t>
  </si>
  <si>
    <t>2.10. Đất sông, ngòi, kênh, rạch, suối</t>
  </si>
  <si>
    <t>144,03</t>
  </si>
  <si>
    <t>2.11. Đất cơ sở tôn giáo</t>
  </si>
  <si>
    <t>0,79</t>
  </si>
  <si>
    <t>0,32</t>
  </si>
  <si>
    <t>71,17</t>
  </si>
  <si>
    <t>2.12. Đất làm nghĩa trang, nhà tang lễ, nhà hỏa táng</t>
  </si>
  <si>
    <t>36,76</t>
  </si>
  <si>
    <t>29,57</t>
  </si>
  <si>
    <t>7,19</t>
  </si>
  <si>
    <t>80,44</t>
  </si>
  <si>
    <t>31,37</t>
  </si>
  <si>
    <t>5,39</t>
  </si>
  <si>
    <t>85,34</t>
  </si>
  <si>
    <t>192,46</t>
  </si>
  <si>
    <t>7,67</t>
  </si>
  <si>
    <t>5.963.07</t>
  </si>
  <si>
    <t>3.681.28</t>
  </si>
  <si>
    <t>2933.96</t>
  </si>
  <si>
    <t>3070.98</t>
  </si>
  <si>
    <t>+ 137.02</t>
  </si>
  <si>
    <t>104.7</t>
  </si>
  <si>
    <t>+22.26</t>
  </si>
  <si>
    <t>100.7</t>
  </si>
  <si>
    <t>142.30</t>
  </si>
  <si>
    <t>186.40</t>
  </si>
  <si>
    <t>+ 186.40</t>
  </si>
  <si>
    <t>130.10</t>
  </si>
  <si>
    <t>180.27</t>
  </si>
  <si>
    <t>189.83</t>
  </si>
  <si>
    <t>+ 9.56</t>
  </si>
  <si>
    <t>104.1</t>
  </si>
  <si>
    <t>180.40</t>
  </si>
  <si>
    <t>+6.0</t>
  </si>
  <si>
    <t>103.4</t>
  </si>
  <si>
    <t>82.87</t>
  </si>
  <si>
    <t>302.65</t>
  </si>
  <si>
    <t>+ 219.78</t>
  </si>
  <si>
    <t>365.2</t>
  </si>
  <si>
    <t>104.87</t>
  </si>
  <si>
    <t>117.06</t>
  </si>
  <si>
    <t>+12.19</t>
  </si>
  <si>
    <t>111.06</t>
  </si>
  <si>
    <t>120.26</t>
  </si>
  <si>
    <t>+4.01</t>
  </si>
  <si>
    <t>103.5</t>
  </si>
  <si>
    <t>114.89</t>
  </si>
  <si>
    <t>121.13</t>
  </si>
  <si>
    <t>+ 6.24</t>
  </si>
  <si>
    <t>105.4</t>
  </si>
  <si>
    <t>120.42</t>
  </si>
  <si>
    <t>+ 0.71</t>
  </si>
  <si>
    <t>100.6</t>
  </si>
  <si>
    <t>+0.87</t>
  </si>
  <si>
    <t>2643.79</t>
  </si>
  <si>
    <t>+64.94</t>
  </si>
  <si>
    <t>102.5</t>
  </si>
  <si>
    <t>2647.51</t>
  </si>
  <si>
    <t>2651.51</t>
  </si>
  <si>
    <t>+ 4.0</t>
  </si>
  <si>
    <t>100.2</t>
  </si>
  <si>
    <t>2638.61</t>
  </si>
  <si>
    <t>5.18</t>
  </si>
  <si>
    <t>1.83</t>
  </si>
  <si>
    <t>- 0.31</t>
  </si>
  <si>
    <t>85.5</t>
  </si>
  <si>
    <t>1.73</t>
  </si>
  <si>
    <t>0.1</t>
  </si>
  <si>
    <t>105.7</t>
  </si>
  <si>
    <t>1.81</t>
  </si>
  <si>
    <t>+0.02</t>
  </si>
  <si>
    <t>101.1</t>
  </si>
  <si>
    <t>13.18</t>
  </si>
  <si>
    <t>1.85</t>
  </si>
  <si>
    <t>- 11.13</t>
  </si>
  <si>
    <t>1.58</t>
  </si>
  <si>
    <t>+ 0.27</t>
  </si>
  <si>
    <t>753.93</t>
  </si>
  <si>
    <t>580.42</t>
  </si>
  <si>
    <t>173.51</t>
  </si>
  <si>
    <t>76.10</t>
  </si>
  <si>
    <t>590.14</t>
  </si>
  <si>
    <t>561.6</t>
  </si>
  <si>
    <t>- 28.64</t>
  </si>
  <si>
    <t>95.1</t>
  </si>
  <si>
    <t>603.91</t>
  </si>
  <si>
    <t>- 23.49</t>
  </si>
  <si>
    <t>96.1</t>
  </si>
  <si>
    <t>2.97</t>
  </si>
  <si>
    <t>2.27</t>
  </si>
  <si>
    <t>- 0.7</t>
  </si>
  <si>
    <t>76.4</t>
  </si>
  <si>
    <t>0.28</t>
  </si>
  <si>
    <t>14.36</t>
  </si>
  <si>
    <t>- 3.64</t>
  </si>
  <si>
    <t>79.8</t>
  </si>
  <si>
    <t>34.41</t>
  </si>
  <si>
    <t>3.37</t>
  </si>
  <si>
    <t>- 31.04</t>
  </si>
  <si>
    <t>9.8</t>
  </si>
  <si>
    <t>7.27</t>
  </si>
  <si>
    <t>3.47</t>
  </si>
  <si>
    <t>- 3.8</t>
  </si>
  <si>
    <t>47.7</t>
  </si>
  <si>
    <t>6.15</t>
  </si>
  <si>
    <t>3.77</t>
  </si>
  <si>
    <t>-2.38</t>
  </si>
  <si>
    <t>61.3</t>
  </si>
  <si>
    <t>18.74</t>
  </si>
  <si>
    <t>17.57</t>
  </si>
  <si>
    <t>- 1.17</t>
  </si>
  <si>
    <t>93.7</t>
  </si>
  <si>
    <t>17.97</t>
  </si>
  <si>
    <t>- 0.4</t>
  </si>
  <si>
    <t>97.8</t>
  </si>
  <si>
    <t>30.05</t>
  </si>
  <si>
    <t>2.8</t>
  </si>
  <si>
    <t>1.15</t>
  </si>
  <si>
    <t>165.19</t>
  </si>
  <si>
    <t>135.08</t>
  </si>
  <si>
    <t>- 30.11</t>
  </si>
  <si>
    <t>81.8</t>
  </si>
  <si>
    <t>135.14</t>
  </si>
  <si>
    <t>135.4</t>
  </si>
  <si>
    <t>- 0.26</t>
  </si>
  <si>
    <t>162.67</t>
  </si>
  <si>
    <t>116.52</t>
  </si>
  <si>
    <t>160.86</t>
  </si>
  <si>
    <t>44.43</t>
  </si>
  <si>
    <t>138.05</t>
  </si>
  <si>
    <t>199.09</t>
  </si>
  <si>
    <t>162.57</t>
  </si>
  <si>
    <t>- 36.52</t>
  </si>
  <si>
    <t>81.65</t>
  </si>
  <si>
    <t>1.48</t>
  </si>
  <si>
    <t>1.36</t>
  </si>
  <si>
    <t>- 0.12</t>
  </si>
  <si>
    <t>91.8</t>
  </si>
  <si>
    <t>2.15</t>
  </si>
  <si>
    <t>1.57</t>
  </si>
  <si>
    <t>- 0.58</t>
  </si>
  <si>
    <t>73.0</t>
  </si>
  <si>
    <t>1.52</t>
  </si>
  <si>
    <t>- 0.16</t>
  </si>
  <si>
    <t>89.5</t>
  </si>
  <si>
    <t>0.43</t>
  </si>
  <si>
    <t>0.63</t>
  </si>
  <si>
    <t>+ 0.20</t>
  </si>
  <si>
    <t>146.5</t>
  </si>
  <si>
    <t>+ 0.2</t>
  </si>
  <si>
    <t>149.26</t>
  </si>
  <si>
    <t>64.96</t>
  </si>
  <si>
    <t>- 84.3</t>
  </si>
  <si>
    <t>43.5</t>
  </si>
  <si>
    <t>84.55</t>
  </si>
  <si>
    <t>62.08</t>
  </si>
  <si>
    <t>- 22.47</t>
  </si>
  <si>
    <t>73.4</t>
  </si>
  <si>
    <t>83.56</t>
  </si>
  <si>
    <t>- 18.6</t>
  </si>
  <si>
    <t>77.7</t>
  </si>
  <si>
    <t>0.65</t>
  </si>
  <si>
    <t>1.26</t>
  </si>
  <si>
    <t>+ 0.61</t>
  </si>
  <si>
    <t>193.8</t>
  </si>
  <si>
    <t>1.16</t>
  </si>
  <si>
    <t>+ 0.1</t>
  </si>
  <si>
    <t>108.6-</t>
  </si>
  <si>
    <t>1.28</t>
  </si>
  <si>
    <t>129.01</t>
  </si>
  <si>
    <t>129.11</t>
  </si>
  <si>
    <t>100.02</t>
  </si>
  <si>
    <t>128.74</t>
  </si>
  <si>
    <t>0.37</t>
  </si>
  <si>
    <t>100.3</t>
  </si>
  <si>
    <t>0.35</t>
  </si>
  <si>
    <t>30.95</t>
  </si>
  <si>
    <t>30.94</t>
  </si>
  <si>
    <t>- 0.01</t>
  </si>
  <si>
    <t>99.96</t>
  </si>
  <si>
    <t>30.92</t>
  </si>
  <si>
    <t>100.06</t>
  </si>
  <si>
    <t>0.02</t>
  </si>
  <si>
    <t>0.02.</t>
  </si>
  <si>
    <t>1.01</t>
  </si>
  <si>
    <t>+ 1.01</t>
  </si>
  <si>
    <t>100.1</t>
  </si>
  <si>
    <t>0.01</t>
  </si>
  <si>
    <t>1.0</t>
  </si>
  <si>
    <t>100.01</t>
  </si>
  <si>
    <t>92.82</t>
  </si>
  <si>
    <t>129.32</t>
  </si>
  <si>
    <t>+ 36.6</t>
  </si>
  <si>
    <t>139.3</t>
  </si>
  <si>
    <t>134.19</t>
  </si>
  <si>
    <t>136.28</t>
  </si>
  <si>
    <t>+2.09</t>
  </si>
  <si>
    <t>101.55</t>
  </si>
  <si>
    <t>128.07</t>
  </si>
  <si>
    <t>1.25</t>
  </si>
  <si>
    <t>100.97</t>
  </si>
  <si>
    <t>2578.58</t>
  </si>
  <si>
    <t>2.14</t>
  </si>
  <si>
    <t>3048.74</t>
  </si>
  <si>
    <t>106.08</t>
  </si>
  <si>
    <t>1.4. Đất rừng đặc dụng</t>
  </si>
  <si>
    <t>2.1. Đất an ninh</t>
  </si>
  <si>
    <t>2.2. Đất thương mại, dịch vụ</t>
  </si>
  <si>
    <t>2.3. Đất sử dụng cho hoạt động khoáng sản</t>
  </si>
  <si>
    <t>2.4. Đất sản xuất vật liệu xây dựng, làm đồ gốm</t>
  </si>
  <si>
    <t>2.5. Đất phát triển hạ tầng cấp quốc gia, cấp tỉnh,cấp huyện, cấp xã</t>
  </si>
  <si>
    <t>1.4. Đất rừng sản xuất</t>
  </si>
  <si>
    <t>1.5. Đất nuôi trồng thủy sản</t>
  </si>
  <si>
    <t>1.6. Đất nông nghiệp khác</t>
  </si>
  <si>
    <t>2.6. Đất sản xuất vật liệu xây dựng, làm đồ gốm</t>
  </si>
  <si>
    <t>2.7. Đất phát triển hạ tầng cấp quốc gia, cấp tỉnh,cấp huyện, cấp xã</t>
  </si>
  <si>
    <t>2.8. Đất sinh hoạt cộng đồng</t>
  </si>
  <si>
    <t>2.9. Đất khu vui chơi, giải trí công cộng</t>
  </si>
  <si>
    <t>2.10. Đất ở tại nông thôn</t>
  </si>
  <si>
    <t>2.11. Đất ở tại đô thị</t>
  </si>
  <si>
    <t>2.12. Đất xây dựng trụ sở cơ quan</t>
  </si>
  <si>
    <t>2.13. Đất xây dựng trụ sở của tổ chức sự nghiệp</t>
  </si>
  <si>
    <t>2.14. Đất sông, ngòi, kênh, rạch, suối</t>
  </si>
  <si>
    <t>2.15. Đất có mặt nước chuyên dùng</t>
  </si>
  <si>
    <t>2.16. Đất cơ sở tôn giáo</t>
  </si>
  <si>
    <t>2.17. Đất làm nghĩa trang, nhà tang lễ, nhà hỏa táng</t>
  </si>
  <si>
    <t>2.18. Đất bải thãi xử lý rác thải</t>
  </si>
  <si>
    <t>2.10. Đất xây dựng cơ sở thể dục, thể thao</t>
  </si>
  <si>
    <t xml:space="preserve"> KẾT QUẢ THỰC HIỆN QUY HOẠCH SỬ DUNG ĐẤT ĐẾN NĂM 2030, KẾ HOẠCH SỬ DỤNG ĐẤT NĂM 2021, 2022 XÃ THANH HÓA</t>
  </si>
  <si>
    <t xml:space="preserve"> KẾT QUẢ THỰC HIỆN QUY HOẠCH SỬ DUNG ĐẤT ĐẾN NĂM 2030, KẾ HOẠCH SỬ DỤNG ĐẤT NĂM 2021, 2022 XÃ CAO QUẢNG</t>
  </si>
  <si>
    <t>PHỤ LUC 3</t>
  </si>
  <si>
    <r>
      <t>(Kèm theo báo cáo giám sát của</t>
    </r>
    <r>
      <rPr>
        <b/>
        <sz val="12"/>
        <color theme="1"/>
        <rFont val="Times New Roman"/>
        <family val="1"/>
      </rPr>
      <t xml:space="preserve"> </t>
    </r>
    <r>
      <rPr>
        <b/>
        <i/>
        <sz val="12"/>
        <color theme="1"/>
        <rFont val="Times New Roman"/>
        <family val="1"/>
      </rPr>
      <t>HĐND huyện)</t>
    </r>
  </si>
  <si>
    <t>KẾT QUẢ THỰC HIỆN QUY HOẠCH SỬ DUNG ĐẤT ĐẾN NĂM 2030, KẾ HOẠCH SỬ DỤNG ĐẤT NĂM 2021, 2022 XÃ CHÂU HÓA</t>
  </si>
  <si>
    <t>PHỤ LỤC 1</t>
  </si>
  <si>
    <t xml:space="preserve"> KẾT QUẢ THỰC HIỆN QUY HOẠCH SỬ DUNG ĐẤT ĐẾN NĂM 2030, KẾ HOẠCH SỬ DỤNG ĐẤT NĂM 2021, 2022 XÃ SƠN HÓA</t>
  </si>
  <si>
    <t>PHỤ LỤC 2</t>
  </si>
  <si>
    <t>PHỤ LỤC 4</t>
  </si>
  <si>
    <t xml:space="preserve"> KẾT QUẢ THỰC HIỆN QUY HOẠCH SỬ DUNG ĐẤT ĐẾN NĂM 2030, KẾ HOẠCH SỬ DỤNG ĐẤT NĂM 2021, 2022 XÃ ĐỒNG HÓA</t>
  </si>
  <si>
    <t xml:space="preserve"> KẾT QUẢ THỰC HIỆN QUY HOẠCH SỬ DUNG ĐẤT ĐẾN NĂM 2030, KẾ HOẠCH SỬ DỤNG ĐẤT NĂM 2021, 2022 XÃ LÂM HÓA</t>
  </si>
  <si>
    <t>PHỤ LỤC 5</t>
  </si>
  <si>
    <t>PHỤ LỤC 6</t>
  </si>
  <si>
    <t xml:space="preserve"> KẾT QUẢ THỰC HIỆN QUY HOẠCH SỬ DUNG ĐẤT ĐẾN NĂM 2030, KẾ HOẠCH SỬ DỤNG ĐẤT NĂM 2021, 2022 XÃ PHONG HÓA</t>
  </si>
  <si>
    <t>PHỤ LỤC 7</t>
  </si>
  <si>
    <t xml:space="preserve"> KẾT QUẢ THỰC HIỆN QUY HOẠCH SỬ DUNG ĐẤT ĐẾN NĂM 2030, KẾ HOẠCH SỬ DỤNG ĐẤT NĂM 2021, 2022 XÃ HƯƠNG HÓA</t>
  </si>
  <si>
    <t>PHỤ LỤC 8</t>
  </si>
  <si>
    <t>PHỤ LỤC 9</t>
  </si>
  <si>
    <t xml:space="preserve"> KẾT QUẢ THỰC HIỆN QUY HOẠCH SỬ DUNG ĐẤT ĐẾN NĂM 2030, KẾ HOẠCH SỬ DỤNG ĐẤT NĂM 2021, 2022 XÃ VĂN HÓA</t>
  </si>
  <si>
    <t>KẾT QUẢ THỰC HIỆN QUY HOẠCH SỬ DUNG ĐẤT ĐẾN NĂM 2030, KẾ HOẠCH SỬ DỤNG ĐẤT NĂM 2021, 2022 TIẾN HÓA</t>
  </si>
  <si>
    <t>PHỤ LỤC 10</t>
  </si>
  <si>
    <t xml:space="preserve"> KẾT QUẢ THỰC HIỆN QUY HOẠCH SỬ DUNG ĐẤT ĐẾN NĂM 2030, KẾ HOẠCH SỬ DỤNG ĐẤT NĂM 2021, 2022 TT ĐỒNG LÊ</t>
  </si>
  <si>
    <t>PHỤ LỤC 11</t>
  </si>
  <si>
    <t>1.8. Đất nông nghiệp khác</t>
  </si>
  <si>
    <t>2.3. Đất cơ sở sản xuất phi nông nghiệp</t>
  </si>
  <si>
    <t>2.4. Đất sử dụng cho hoạt động khoáng sản</t>
  </si>
  <si>
    <t>2.5. Đất sản xuất vật liệu xây dựng, làm đồ gốm</t>
  </si>
  <si>
    <t>2.13. Đất tín ngưỡng</t>
  </si>
  <si>
    <t>2.18. Đất di tích lịch sử văn hóa</t>
  </si>
  <si>
    <t>2.19. Đất bải thãi xử lý rác thải</t>
  </si>
  <si>
    <t>2.6. Đất phát triển hạ tầng cấp quốc gia, cấp tỉnh,cấp huyện, cấp xã</t>
  </si>
  <si>
    <t>2.7. Đất sinh hoạt cộng đồng</t>
  </si>
  <si>
    <t>2.8. Đất ở tại nông thôn</t>
  </si>
  <si>
    <t>2.9. Đất xây dựng trụ sở cơ quan</t>
  </si>
  <si>
    <t>2.10. Đất tín ngưỡng</t>
  </si>
  <si>
    <t>2.11. Đất sông, ngòi, kênh, rạch, suối</t>
  </si>
  <si>
    <t>2.12. Đất có mặt nước chuyên dùng</t>
  </si>
  <si>
    <t>2.13. Đất cơ sở tôn giáo</t>
  </si>
  <si>
    <t>2.14. Đất làm nghĩa trang, nhà tang lễ, nhà hỏa táng</t>
  </si>
  <si>
    <t>2.15. Đất bải thãi xử lý rác thải</t>
  </si>
  <si>
    <t>1.5. Đất rừng sản xuất</t>
  </si>
  <si>
    <t>1.6. Đất nuôi trồng thủy sản</t>
  </si>
  <si>
    <t>1.7. Đất nông nghiệp khác</t>
  </si>
  <si>
    <t>2.11. Đất xây dựng trụ sở cơ quan</t>
  </si>
  <si>
    <t>2.12. Đất tín ngưỡng</t>
  </si>
  <si>
    <t>2.13. Đất sông, ngòi, kênh, rạch, suối</t>
  </si>
  <si>
    <t>2.14. Đất có mặt nước chuyên dùng</t>
  </si>
  <si>
    <t>2.15. Đất làm nghĩa trang, nhà tang lễ, nhà hỏa táng</t>
  </si>
  <si>
    <t>2.16. Đất bải thãi xử lý rác thải</t>
  </si>
  <si>
    <t>2.10. Đất xây dựng trụ sở của tổ chức sự nghiệp</t>
  </si>
  <si>
    <t>2.11. Đất tín ngưỡng</t>
  </si>
  <si>
    <t>2.12. Đất sông, ngòi, kênh, rạch, suối</t>
  </si>
  <si>
    <t>2.13. Đất có mặt nước chuyên dùng</t>
  </si>
  <si>
    <t>2.14. Đất cơ sở tôn giáo</t>
  </si>
  <si>
    <t>2.3. Đất thương mại, dịch vụ</t>
  </si>
  <si>
    <t>2.15. Đất di tích lịch sử văn hóa</t>
  </si>
  <si>
    <t>2.12. Đất xây dựng trụ sở của tổ chức sự nghiệp</t>
  </si>
  <si>
    <t>2.18. Đất làm nghĩa trang, nhà tang lễ, nhà hỏa táng</t>
  </si>
  <si>
    <t>2.19. Đất di tích lịch sử văn hóa</t>
  </si>
  <si>
    <t>2.20. Đất bải thãi xử lý rác thải</t>
  </si>
  <si>
    <t>2.6. Đất sinh hoạt công cộng</t>
  </si>
  <si>
    <t>2.9. Đất sông, ngòi, kênh, rạch, suối</t>
  </si>
  <si>
    <t>2.10. Đất có mặt nước chuyên dùng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</si>
</sst>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0.0%"/>
    <numFmt numFmtId="165" formatCode="#,##0.00;[Red]#,##0.00"/>
    <numFmt numFmtId="166" formatCode="0.0"/>
    <numFmt numFmtId="167" formatCode="#,##0.0"/>
    <numFmt numFmtId="168" formatCode="#,##0.00_);\-#,##0.00"/>
    <numFmt numFmtId="169" formatCode="0.00;[Red]0.00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.5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.5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13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.5"/>
      <color theme="1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.5"/>
      <color rgb="FF000000"/>
      <name val="Times New Roman"/>
      <family val="1"/>
    </font>
    <font>
      <sz val="11.5"/>
      <color theme="1"/>
      <name val="Times New Roman"/>
      <family val="1"/>
    </font>
    <font>
      <sz val="11"/>
      <name val="Calibri"/>
      <family val="2"/>
      <scheme val="minor"/>
    </font>
    <font>
      <b/>
      <i/>
      <sz val="12"/>
      <name val="Times New Roman"/>
      <family val="1"/>
    </font>
    <font>
      <b/>
      <sz val="13"/>
      <name val="Times New Roman"/>
      <family val="1"/>
    </font>
    <font>
      <sz val="12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name val="Calibri"/>
      <family val="2"/>
      <scheme val="minor"/>
    </font>
    <font>
      <i/>
      <sz val="12"/>
      <name val="Times New Roman"/>
      <family val="1"/>
      <charset val="163"/>
    </font>
    <font>
      <b/>
      <sz val="13"/>
      <color rgb="FF000000"/>
      <name val="Times New Roman"/>
      <family val="1"/>
    </font>
    <font>
      <b/>
      <sz val="11.5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13"/>
      <color rgb="FF000000"/>
      <name val="Times New Roman"/>
      <family val="1"/>
    </font>
    <font>
      <i/>
      <sz val="13"/>
      <color rgb="FF000000"/>
      <name val="Times New Roman"/>
      <family val="1"/>
    </font>
    <font>
      <i/>
      <sz val="11.5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4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2">
    <xf numFmtId="0" fontId="0" fillId="0" borderId="0" xfId="0"/>
    <xf numFmtId="0" fontId="13" fillId="0" borderId="0" xfId="0" applyFont="1"/>
    <xf numFmtId="4" fontId="14" fillId="0" borderId="0" xfId="0" applyNumberFormat="1" applyFont="1" applyAlignment="1">
      <alignment vertical="center" wrapText="1"/>
    </xf>
    <xf numFmtId="4" fontId="14" fillId="0" borderId="0" xfId="0" applyNumberFormat="1" applyFont="1"/>
    <xf numFmtId="0" fontId="9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right" vertical="center" wrapText="1"/>
    </xf>
    <xf numFmtId="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/>
    </xf>
    <xf numFmtId="4" fontId="10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3" fillId="0" borderId="4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 wrapText="1"/>
    </xf>
    <xf numFmtId="4" fontId="13" fillId="2" borderId="1" xfId="0" applyNumberFormat="1" applyFont="1" applyFill="1" applyBorder="1" applyAlignment="1">
      <alignment horizontal="right" vertical="center"/>
    </xf>
    <xf numFmtId="0" fontId="17" fillId="0" borderId="4" xfId="0" applyFont="1" applyBorder="1" applyAlignment="1">
      <alignment vertical="center" wrapText="1"/>
    </xf>
    <xf numFmtId="4" fontId="13" fillId="0" borderId="1" xfId="1" applyNumberFormat="1" applyFont="1" applyBorder="1" applyAlignment="1">
      <alignment horizontal="right" vertical="center" wrapText="1"/>
    </xf>
    <xf numFmtId="4" fontId="13" fillId="0" borderId="1" xfId="2" applyNumberFormat="1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/>
    </xf>
    <xf numFmtId="4" fontId="17" fillId="0" borderId="1" xfId="0" applyNumberFormat="1" applyFont="1" applyBorder="1" applyAlignment="1">
      <alignment horizontal="right" vertical="center" wrapText="1"/>
    </xf>
    <xf numFmtId="4" fontId="17" fillId="0" borderId="1" xfId="1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" fontId="13" fillId="0" borderId="0" xfId="0" applyNumberFormat="1" applyFont="1" applyAlignment="1">
      <alignment vertical="center"/>
    </xf>
    <xf numFmtId="4" fontId="14" fillId="0" borderId="0" xfId="0" applyNumberFormat="1" applyFont="1" applyAlignment="1">
      <alignment horizontal="right"/>
    </xf>
    <xf numFmtId="0" fontId="2" fillId="3" borderId="0" xfId="0" applyFont="1" applyFill="1" applyAlignment="1">
      <alignment vertical="center" wrapText="1"/>
    </xf>
    <xf numFmtId="0" fontId="2" fillId="3" borderId="0" xfId="0" applyFont="1" applyFill="1"/>
    <xf numFmtId="0" fontId="3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wrapText="1"/>
    </xf>
    <xf numFmtId="4" fontId="21" fillId="3" borderId="1" xfId="0" applyNumberFormat="1" applyFont="1" applyFill="1" applyBorder="1" applyAlignment="1">
      <alignment horizontal="right" vertical="center"/>
    </xf>
    <xf numFmtId="43" fontId="22" fillId="3" borderId="1" xfId="1" applyFont="1" applyFill="1" applyBorder="1" applyAlignment="1">
      <alignment horizontal="right" vertical="center" wrapText="1"/>
    </xf>
    <xf numFmtId="10" fontId="22" fillId="3" borderId="1" xfId="2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3" fontId="6" fillId="3" borderId="1" xfId="1" applyFont="1" applyFill="1" applyBorder="1" applyAlignment="1">
      <alignment horizontal="right" vertical="center" wrapText="1"/>
    </xf>
    <xf numFmtId="10" fontId="6" fillId="3" borderId="1" xfId="2" applyNumberFormat="1" applyFont="1" applyFill="1" applyBorder="1" applyAlignment="1">
      <alignment horizontal="right" vertical="center" wrapText="1"/>
    </xf>
    <xf numFmtId="167" fontId="6" fillId="3" borderId="1" xfId="0" applyNumberFormat="1" applyFont="1" applyFill="1" applyBorder="1" applyAlignment="1">
      <alignment horizontal="right" vertical="center"/>
    </xf>
    <xf numFmtId="10" fontId="6" fillId="3" borderId="1" xfId="2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wrapText="1"/>
    </xf>
    <xf numFmtId="0" fontId="26" fillId="3" borderId="1" xfId="0" applyFont="1" applyFill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wrapText="1"/>
    </xf>
    <xf numFmtId="43" fontId="27" fillId="3" borderId="1" xfId="1" applyFont="1" applyFill="1" applyBorder="1" applyAlignment="1">
      <alignment horizontal="right" wrapText="1"/>
    </xf>
    <xf numFmtId="43" fontId="29" fillId="3" borderId="1" xfId="0" applyNumberFormat="1" applyFont="1" applyFill="1" applyBorder="1" applyAlignment="1">
      <alignment horizontal="right" vertical="center" wrapText="1"/>
    </xf>
    <xf numFmtId="43" fontId="27" fillId="3" borderId="1" xfId="1" applyNumberFormat="1" applyFont="1" applyFill="1" applyBorder="1" applyAlignment="1">
      <alignment horizontal="right" wrapText="1"/>
    </xf>
    <xf numFmtId="4" fontId="26" fillId="3" borderId="1" xfId="0" applyNumberFormat="1" applyFont="1" applyFill="1" applyBorder="1" applyAlignment="1">
      <alignment horizontal="right" vertical="center"/>
    </xf>
    <xf numFmtId="0" fontId="29" fillId="3" borderId="1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center" wrapText="1"/>
    </xf>
    <xf numFmtId="43" fontId="6" fillId="3" borderId="1" xfId="1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 wrapText="1"/>
    </xf>
    <xf numFmtId="4" fontId="12" fillId="3" borderId="1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right" vertical="center"/>
    </xf>
    <xf numFmtId="4" fontId="16" fillId="3" borderId="1" xfId="0" applyNumberFormat="1" applyFont="1" applyFill="1" applyBorder="1" applyAlignment="1">
      <alignment horizontal="right" vertical="center" wrapText="1"/>
    </xf>
    <xf numFmtId="2" fontId="16" fillId="3" borderId="1" xfId="0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right" vertical="center" wrapText="1"/>
    </xf>
    <xf numFmtId="2" fontId="15" fillId="3" borderId="1" xfId="0" applyNumberFormat="1" applyFont="1" applyFill="1" applyBorder="1" applyAlignment="1">
      <alignment horizontal="right" vertical="center" wrapText="1"/>
    </xf>
    <xf numFmtId="4" fontId="15" fillId="3" borderId="1" xfId="1" applyNumberFormat="1" applyFont="1" applyFill="1" applyBorder="1" applyAlignment="1">
      <alignment horizontal="right" vertical="center" wrapText="1"/>
    </xf>
    <xf numFmtId="43" fontId="15" fillId="3" borderId="1" xfId="1" applyFont="1" applyFill="1" applyBorder="1" applyAlignment="1">
      <alignment horizontal="right" vertical="center" wrapText="1"/>
    </xf>
    <xf numFmtId="165" fontId="15" fillId="3" borderId="1" xfId="0" applyNumberFormat="1" applyFont="1" applyFill="1" applyBorder="1" applyAlignment="1">
      <alignment horizontal="right" vertical="center" wrapText="1"/>
    </xf>
    <xf numFmtId="43" fontId="16" fillId="3" borderId="1" xfId="0" applyNumberFormat="1" applyFont="1" applyFill="1" applyBorder="1" applyAlignment="1">
      <alignment horizontal="right" vertical="center" wrapText="1"/>
    </xf>
    <xf numFmtId="43" fontId="15" fillId="3" borderId="1" xfId="1" applyNumberFormat="1" applyFont="1" applyFill="1" applyBorder="1" applyAlignment="1">
      <alignment horizontal="right" vertical="center" wrapText="1"/>
    </xf>
    <xf numFmtId="43" fontId="15" fillId="3" borderId="1" xfId="0" applyNumberFormat="1" applyFont="1" applyFill="1" applyBorder="1" applyAlignment="1">
      <alignment horizontal="right" vertical="center" wrapText="1"/>
    </xf>
    <xf numFmtId="43" fontId="12" fillId="3" borderId="1" xfId="1" applyNumberFormat="1" applyFont="1" applyFill="1" applyBorder="1" applyAlignment="1">
      <alignment horizontal="right" vertical="center" wrapText="1"/>
    </xf>
    <xf numFmtId="2" fontId="12" fillId="3" borderId="1" xfId="2" applyNumberFormat="1" applyFont="1" applyFill="1" applyBorder="1" applyAlignment="1">
      <alignment horizontal="right" vertical="center" wrapText="1"/>
    </xf>
    <xf numFmtId="4" fontId="14" fillId="3" borderId="1" xfId="0" applyNumberFormat="1" applyFont="1" applyFill="1" applyBorder="1" applyAlignment="1">
      <alignment horizontal="right" vertical="center"/>
    </xf>
    <xf numFmtId="4" fontId="18" fillId="3" borderId="1" xfId="0" applyNumberFormat="1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right" vertical="center" wrapText="1"/>
    </xf>
    <xf numFmtId="4" fontId="15" fillId="3" borderId="1" xfId="0" applyNumberFormat="1" applyFont="1" applyFill="1" applyBorder="1" applyAlignment="1">
      <alignment horizontal="right" vertical="center" wrapText="1"/>
    </xf>
    <xf numFmtId="43" fontId="16" fillId="3" borderId="1" xfId="0" applyNumberFormat="1" applyFont="1" applyFill="1" applyBorder="1" applyAlignment="1">
      <alignment horizontal="right" vertical="center"/>
    </xf>
    <xf numFmtId="43" fontId="15" fillId="3" borderId="1" xfId="0" applyNumberFormat="1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right" vertical="center"/>
    </xf>
    <xf numFmtId="2" fontId="12" fillId="3" borderId="1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right" vertical="center"/>
    </xf>
    <xf numFmtId="49" fontId="12" fillId="3" borderId="1" xfId="0" applyNumberFormat="1" applyFont="1" applyFill="1" applyBorder="1" applyAlignment="1">
      <alignment horizontal="right" vertical="center" wrapText="1"/>
    </xf>
    <xf numFmtId="0" fontId="19" fillId="3" borderId="1" xfId="0" applyFont="1" applyFill="1" applyBorder="1" applyAlignment="1">
      <alignment horizontal="right" vertical="center" wrapText="1"/>
    </xf>
    <xf numFmtId="49" fontId="15" fillId="3" borderId="1" xfId="0" applyNumberFormat="1" applyFont="1" applyFill="1" applyBorder="1" applyAlignment="1">
      <alignment horizontal="right" vertical="center" wrapText="1"/>
    </xf>
    <xf numFmtId="43" fontId="12" fillId="3" borderId="1" xfId="1" applyFont="1" applyFill="1" applyBorder="1" applyAlignment="1">
      <alignment horizontal="right" vertical="center" wrapText="1"/>
    </xf>
    <xf numFmtId="164" fontId="15" fillId="3" borderId="1" xfId="2" applyNumberFormat="1" applyFont="1" applyFill="1" applyBorder="1" applyAlignment="1">
      <alignment horizontal="right" vertical="center" wrapText="1"/>
    </xf>
    <xf numFmtId="2" fontId="14" fillId="3" borderId="1" xfId="0" applyNumberFormat="1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right" vertical="center"/>
    </xf>
    <xf numFmtId="4" fontId="12" fillId="3" borderId="1" xfId="1" applyNumberFormat="1" applyFont="1" applyFill="1" applyBorder="1" applyAlignment="1">
      <alignment horizontal="right" vertical="center" wrapText="1"/>
    </xf>
    <xf numFmtId="166" fontId="14" fillId="3" borderId="1" xfId="0" applyNumberFormat="1" applyFont="1" applyFill="1" applyBorder="1" applyAlignment="1">
      <alignment horizontal="right" vertical="center"/>
    </xf>
    <xf numFmtId="166" fontId="15" fillId="3" borderId="1" xfId="0" applyNumberFormat="1" applyFont="1" applyFill="1" applyBorder="1" applyAlignment="1">
      <alignment horizontal="right" vertical="center"/>
    </xf>
    <xf numFmtId="2" fontId="15" fillId="3" borderId="1" xfId="2" applyNumberFormat="1" applyFont="1" applyFill="1" applyBorder="1" applyAlignment="1">
      <alignment horizontal="right" vertical="center" wrapText="1"/>
    </xf>
    <xf numFmtId="169" fontId="19" fillId="3" borderId="1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3" fillId="3" borderId="4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right" vertical="center"/>
    </xf>
    <xf numFmtId="2" fontId="9" fillId="3" borderId="1" xfId="0" applyNumberFormat="1" applyFont="1" applyFill="1" applyBorder="1" applyAlignment="1" applyProtection="1">
      <alignment horizontal="right" vertical="center"/>
    </xf>
    <xf numFmtId="2" fontId="9" fillId="3" borderId="1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vertical="center" wrapText="1"/>
    </xf>
    <xf numFmtId="2" fontId="2" fillId="3" borderId="1" xfId="0" applyNumberFormat="1" applyFont="1" applyFill="1" applyBorder="1" applyAlignment="1">
      <alignment horizontal="right" vertical="center"/>
    </xf>
    <xf numFmtId="2" fontId="13" fillId="3" borderId="1" xfId="0" applyNumberFormat="1" applyFont="1" applyFill="1" applyBorder="1" applyAlignment="1" applyProtection="1">
      <alignment horizontal="right" vertical="center"/>
    </xf>
    <xf numFmtId="2" fontId="13" fillId="3" borderId="1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vertical="center" wrapText="1"/>
    </xf>
    <xf numFmtId="2" fontId="4" fillId="3" borderId="1" xfId="0" applyNumberFormat="1" applyFont="1" applyFill="1" applyBorder="1" applyAlignment="1">
      <alignment horizontal="right" vertical="center"/>
    </xf>
    <xf numFmtId="2" fontId="17" fillId="3" borderId="1" xfId="0" applyNumberFormat="1" applyFont="1" applyFill="1" applyBorder="1" applyAlignment="1" applyProtection="1">
      <alignment horizontal="right" vertical="center"/>
    </xf>
    <xf numFmtId="2" fontId="17" fillId="3" borderId="1" xfId="0" applyNumberFormat="1" applyFont="1" applyFill="1" applyBorder="1" applyAlignment="1">
      <alignment horizontal="right" vertical="center"/>
    </xf>
    <xf numFmtId="2" fontId="2" fillId="3" borderId="1" xfId="0" quotePrefix="1" applyNumberFormat="1" applyFont="1" applyFill="1" applyBorder="1" applyAlignment="1">
      <alignment horizontal="right" vertical="center"/>
    </xf>
    <xf numFmtId="2" fontId="13" fillId="3" borderId="1" xfId="0" quotePrefix="1" applyNumberFormat="1" applyFont="1" applyFill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 wrapText="1"/>
    </xf>
    <xf numFmtId="4" fontId="2" fillId="3" borderId="1" xfId="1" applyNumberFormat="1" applyFont="1" applyFill="1" applyBorder="1" applyAlignment="1">
      <alignment horizontal="right" vertical="center" wrapText="1"/>
    </xf>
    <xf numFmtId="164" fontId="2" fillId="3" borderId="1" xfId="2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 wrapText="1"/>
    </xf>
    <xf numFmtId="164" fontId="3" fillId="3" borderId="1" xfId="2" applyNumberFormat="1" applyFont="1" applyFill="1" applyBorder="1" applyAlignment="1">
      <alignment horizontal="right" vertical="center" wrapText="1"/>
    </xf>
    <xf numFmtId="43" fontId="3" fillId="3" borderId="1" xfId="1" applyFont="1" applyFill="1" applyBorder="1" applyAlignment="1">
      <alignment horizontal="right" vertical="center" wrapText="1"/>
    </xf>
    <xf numFmtId="4" fontId="3" fillId="3" borderId="1" xfId="1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/>
    </xf>
    <xf numFmtId="4" fontId="2" fillId="3" borderId="0" xfId="0" applyNumberFormat="1" applyFont="1" applyFill="1"/>
    <xf numFmtId="4" fontId="2" fillId="3" borderId="0" xfId="0" applyNumberFormat="1" applyFont="1" applyFill="1" applyAlignment="1">
      <alignment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wrapText="1"/>
    </xf>
    <xf numFmtId="4" fontId="3" fillId="3" borderId="1" xfId="1" applyNumberFormat="1" applyFont="1" applyFill="1" applyBorder="1" applyAlignment="1">
      <alignment horizontal="right" wrapText="1"/>
    </xf>
    <xf numFmtId="43" fontId="3" fillId="3" borderId="1" xfId="1" applyFont="1" applyFill="1" applyBorder="1" applyAlignment="1">
      <alignment horizontal="right" wrapText="1"/>
    </xf>
    <xf numFmtId="4" fontId="3" fillId="3" borderId="1" xfId="0" applyNumberFormat="1" applyFont="1" applyFill="1" applyBorder="1"/>
    <xf numFmtId="0" fontId="3" fillId="3" borderId="0" xfId="0" applyFont="1" applyFill="1"/>
    <xf numFmtId="4" fontId="2" fillId="3" borderId="1" xfId="0" applyNumberFormat="1" applyFont="1" applyFill="1" applyBorder="1" applyAlignment="1">
      <alignment horizontal="right" wrapText="1"/>
    </xf>
    <xf numFmtId="4" fontId="2" fillId="3" borderId="1" xfId="1" applyNumberFormat="1" applyFont="1" applyFill="1" applyBorder="1" applyAlignment="1">
      <alignment horizontal="right" wrapText="1"/>
    </xf>
    <xf numFmtId="43" fontId="2" fillId="3" borderId="1" xfId="1" applyFont="1" applyFill="1" applyBorder="1" applyAlignment="1">
      <alignment horizontal="right" wrapText="1"/>
    </xf>
    <xf numFmtId="4" fontId="2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right" wrapText="1"/>
    </xf>
    <xf numFmtId="4" fontId="4" fillId="3" borderId="1" xfId="1" applyNumberFormat="1" applyFont="1" applyFill="1" applyBorder="1" applyAlignment="1">
      <alignment horizontal="right" wrapText="1"/>
    </xf>
    <xf numFmtId="43" fontId="4" fillId="3" borderId="1" xfId="1" applyFont="1" applyFill="1" applyBorder="1" applyAlignment="1">
      <alignment horizontal="right" wrapText="1"/>
    </xf>
    <xf numFmtId="4" fontId="4" fillId="3" borderId="1" xfId="0" applyNumberFormat="1" applyFont="1" applyFill="1" applyBorder="1"/>
    <xf numFmtId="0" fontId="4" fillId="3" borderId="0" xfId="0" applyFont="1" applyFill="1"/>
    <xf numFmtId="0" fontId="2" fillId="3" borderId="1" xfId="0" applyFont="1" applyFill="1" applyBorder="1" applyAlignment="1">
      <alignment horizontal="right" wrapText="1"/>
    </xf>
    <xf numFmtId="4" fontId="2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4" fontId="3" fillId="3" borderId="0" xfId="0" applyNumberFormat="1" applyFont="1" applyFill="1"/>
    <xf numFmtId="168" fontId="17" fillId="3" borderId="7" xfId="0" applyNumberFormat="1" applyFont="1" applyFill="1" applyBorder="1" applyAlignment="1">
      <alignment horizontal="right" vertical="center"/>
    </xf>
    <xf numFmtId="4" fontId="4" fillId="3" borderId="1" xfId="1" applyNumberFormat="1" applyFont="1" applyFill="1" applyBorder="1" applyAlignment="1">
      <alignment horizontal="right" vertical="center" wrapText="1"/>
    </xf>
    <xf numFmtId="164" fontId="4" fillId="3" borderId="1" xfId="2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right" wrapText="1"/>
    </xf>
    <xf numFmtId="0" fontId="31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10" fontId="13" fillId="3" borderId="1" xfId="0" applyNumberFormat="1" applyFont="1" applyFill="1" applyBorder="1" applyAlignment="1">
      <alignment horizontal="center" wrapText="1"/>
    </xf>
    <xf numFmtId="0" fontId="32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43" fontId="12" fillId="3" borderId="1" xfId="1" applyFont="1" applyFill="1" applyBorder="1" applyAlignment="1">
      <alignment horizontal="right" wrapText="1"/>
    </xf>
    <xf numFmtId="4" fontId="12" fillId="3" borderId="1" xfId="1" applyNumberFormat="1" applyFont="1" applyFill="1" applyBorder="1" applyAlignment="1">
      <alignment horizontal="right" wrapText="1"/>
    </xf>
    <xf numFmtId="10" fontId="12" fillId="3" borderId="1" xfId="2" applyNumberFormat="1" applyFont="1" applyFill="1" applyBorder="1" applyAlignment="1">
      <alignment horizontal="right" wrapText="1"/>
    </xf>
    <xf numFmtId="0" fontId="13" fillId="3" borderId="1" xfId="0" applyFont="1" applyFill="1" applyBorder="1" applyAlignment="1">
      <alignment wrapText="1"/>
    </xf>
    <xf numFmtId="0" fontId="19" fillId="3" borderId="1" xfId="0" applyFont="1" applyFill="1" applyBorder="1" applyAlignment="1">
      <alignment horizontal="center"/>
    </xf>
    <xf numFmtId="0" fontId="13" fillId="3" borderId="1" xfId="0" quotePrefix="1" applyFont="1" applyFill="1" applyBorder="1" applyAlignment="1">
      <alignment horizontal="center"/>
    </xf>
    <xf numFmtId="9" fontId="13" fillId="3" borderId="1" xfId="0" applyNumberFormat="1" applyFont="1" applyFill="1" applyBorder="1" applyAlignment="1">
      <alignment horizontal="center"/>
    </xf>
    <xf numFmtId="164" fontId="12" fillId="3" borderId="1" xfId="2" applyNumberFormat="1" applyFont="1" applyFill="1" applyBorder="1" applyAlignment="1">
      <alignment horizontal="right" wrapText="1"/>
    </xf>
    <xf numFmtId="0" fontId="13" fillId="3" borderId="1" xfId="0" quotePrefix="1" applyFont="1" applyFill="1" applyBorder="1" applyAlignment="1">
      <alignment horizontal="center" wrapText="1"/>
    </xf>
    <xf numFmtId="9" fontId="13" fillId="3" borderId="1" xfId="0" applyNumberFormat="1" applyFont="1" applyFill="1" applyBorder="1" applyAlignment="1">
      <alignment horizontal="center" wrapText="1"/>
    </xf>
    <xf numFmtId="0" fontId="19" fillId="3" borderId="1" xfId="0" quotePrefix="1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center" wrapText="1"/>
    </xf>
    <xf numFmtId="0" fontId="33" fillId="3" borderId="0" xfId="0" applyFont="1" applyFill="1"/>
    <xf numFmtId="0" fontId="30" fillId="3" borderId="1" xfId="0" applyFont="1" applyFill="1" applyBorder="1" applyAlignment="1">
      <alignment wrapText="1"/>
    </xf>
    <xf numFmtId="0" fontId="13" fillId="3" borderId="0" xfId="0" applyFont="1" applyFill="1"/>
    <xf numFmtId="0" fontId="37" fillId="3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right" wrapText="1"/>
    </xf>
    <xf numFmtId="164" fontId="6" fillId="3" borderId="1" xfId="2" applyNumberFormat="1" applyFont="1" applyFill="1" applyBorder="1" applyAlignment="1">
      <alignment horizontal="right" wrapText="1"/>
    </xf>
    <xf numFmtId="0" fontId="7" fillId="3" borderId="1" xfId="0" applyFont="1" applyFill="1" applyBorder="1" applyAlignment="1">
      <alignment horizontal="center" wrapText="1"/>
    </xf>
    <xf numFmtId="0" fontId="38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right" wrapText="1"/>
    </xf>
    <xf numFmtId="4" fontId="27" fillId="3" borderId="5" xfId="1" applyNumberFormat="1" applyFont="1" applyFill="1" applyBorder="1" applyAlignment="1">
      <alignment horizontal="right" wrapText="1"/>
    </xf>
    <xf numFmtId="164" fontId="27" fillId="3" borderId="1" xfId="2" applyNumberFormat="1" applyFont="1" applyFill="1" applyBorder="1" applyAlignment="1">
      <alignment horizontal="right" wrapText="1"/>
    </xf>
    <xf numFmtId="4" fontId="27" fillId="3" borderId="1" xfId="1" applyNumberFormat="1" applyFont="1" applyFill="1" applyBorder="1" applyAlignment="1">
      <alignment horizontal="right" wrapText="1"/>
    </xf>
    <xf numFmtId="9" fontId="27" fillId="3" borderId="1" xfId="2" applyNumberFormat="1" applyFont="1" applyFill="1" applyBorder="1" applyAlignment="1">
      <alignment horizontal="right" wrapText="1"/>
    </xf>
    <xf numFmtId="4" fontId="8" fillId="3" borderId="1" xfId="0" applyNumberFormat="1" applyFont="1" applyFill="1" applyBorder="1" applyAlignment="1">
      <alignment horizontal="right" wrapText="1"/>
    </xf>
    <xf numFmtId="10" fontId="27" fillId="3" borderId="1" xfId="2" applyNumberFormat="1" applyFont="1" applyFill="1" applyBorder="1" applyAlignment="1">
      <alignment horizontal="right" wrapText="1"/>
    </xf>
    <xf numFmtId="0" fontId="7" fillId="3" borderId="1" xfId="0" applyFont="1" applyFill="1" applyBorder="1" applyAlignment="1">
      <alignment horizontal="right" wrapText="1"/>
    </xf>
    <xf numFmtId="4" fontId="7" fillId="3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9" fontId="13" fillId="3" borderId="1" xfId="2" applyFont="1" applyFill="1" applyBorder="1" applyAlignment="1" applyProtection="1">
      <alignment horizontal="right" vertical="center"/>
    </xf>
    <xf numFmtId="164" fontId="13" fillId="3" borderId="1" xfId="2" applyNumberFormat="1" applyFont="1" applyFill="1" applyBorder="1" applyAlignment="1" applyProtection="1">
      <alignment horizontal="right" vertical="center"/>
    </xf>
    <xf numFmtId="9" fontId="13" fillId="3" borderId="1" xfId="2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4" fontId="20" fillId="0" borderId="1" xfId="0" applyNumberFormat="1" applyFont="1" applyFill="1" applyBorder="1" applyAlignment="1">
      <alignment horizontal="right" vertical="center"/>
    </xf>
    <xf numFmtId="4" fontId="21" fillId="0" borderId="1" xfId="0" applyNumberFormat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right" vertical="center" wrapText="1"/>
    </xf>
    <xf numFmtId="4" fontId="23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right" vertical="center"/>
    </xf>
    <xf numFmtId="43" fontId="27" fillId="0" borderId="1" xfId="1" applyFont="1" applyFill="1" applyBorder="1" applyAlignment="1">
      <alignment horizontal="right" wrapText="1"/>
    </xf>
    <xf numFmtId="4" fontId="27" fillId="0" borderId="1" xfId="1" applyNumberFormat="1" applyFont="1" applyFill="1" applyBorder="1" applyAlignment="1">
      <alignment horizontal="right" wrapText="1"/>
    </xf>
    <xf numFmtId="4" fontId="26" fillId="0" borderId="1" xfId="0" applyNumberFormat="1" applyFont="1" applyFill="1" applyBorder="1" applyAlignment="1">
      <alignment horizontal="right" vertical="center"/>
    </xf>
    <xf numFmtId="4" fontId="27" fillId="0" borderId="1" xfId="0" applyNumberFormat="1" applyFont="1" applyFill="1" applyBorder="1" applyAlignment="1">
      <alignment horizontal="right" vertical="center"/>
    </xf>
    <xf numFmtId="4" fontId="34" fillId="0" borderId="1" xfId="0" applyNumberFormat="1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right" vertical="center" wrapText="1"/>
    </xf>
    <xf numFmtId="4" fontId="25" fillId="0" borderId="1" xfId="0" applyNumberFormat="1" applyFont="1" applyFill="1" applyBorder="1" applyAlignment="1">
      <alignment horizontal="right" vertical="center" wrapText="1"/>
    </xf>
    <xf numFmtId="9" fontId="29" fillId="0" borderId="1" xfId="2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164" fontId="27" fillId="0" borderId="1" xfId="2" applyNumberFormat="1" applyFont="1" applyFill="1" applyBorder="1" applyAlignment="1">
      <alignment horizontal="right" wrapText="1"/>
    </xf>
    <xf numFmtId="0" fontId="25" fillId="0" borderId="1" xfId="0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horizontal="right" wrapText="1"/>
    </xf>
    <xf numFmtId="0" fontId="28" fillId="0" borderId="1" xfId="0" applyFont="1" applyFill="1" applyBorder="1" applyAlignment="1">
      <alignment horizontal="right" vertical="center"/>
    </xf>
    <xf numFmtId="4" fontId="6" fillId="0" borderId="1" xfId="1" applyNumberFormat="1" applyFont="1" applyFill="1" applyBorder="1" applyAlignment="1">
      <alignment horizontal="right" wrapText="1"/>
    </xf>
    <xf numFmtId="164" fontId="6" fillId="0" borderId="1" xfId="2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left"/>
    </xf>
    <xf numFmtId="9" fontId="9" fillId="0" borderId="1" xfId="2" applyFont="1" applyBorder="1" applyAlignment="1">
      <alignment horizontal="right" vertical="center" wrapText="1"/>
    </xf>
    <xf numFmtId="9" fontId="12" fillId="3" borderId="1" xfId="2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10" fontId="29" fillId="3" borderId="1" xfId="2" applyNumberFormat="1" applyFont="1" applyFill="1" applyBorder="1" applyAlignment="1">
      <alignment horizontal="right" vertical="center" wrapText="1"/>
    </xf>
    <xf numFmtId="4" fontId="27" fillId="3" borderId="1" xfId="0" applyNumberFormat="1" applyFont="1" applyFill="1" applyBorder="1" applyAlignment="1">
      <alignment horizontal="right" vertical="center"/>
    </xf>
    <xf numFmtId="43" fontId="27" fillId="3" borderId="1" xfId="1" applyFont="1" applyFill="1" applyBorder="1" applyAlignment="1">
      <alignment horizontal="right" vertical="center" wrapText="1"/>
    </xf>
    <xf numFmtId="10" fontId="27" fillId="3" borderId="1" xfId="2" applyNumberFormat="1" applyFont="1" applyFill="1" applyBorder="1" applyAlignment="1">
      <alignment horizontal="right" vertical="center" wrapText="1"/>
    </xf>
    <xf numFmtId="167" fontId="27" fillId="3" borderId="1" xfId="0" applyNumberFormat="1" applyFont="1" applyFill="1" applyBorder="1" applyAlignment="1">
      <alignment horizontal="right" vertical="center"/>
    </xf>
    <xf numFmtId="10" fontId="27" fillId="3" borderId="1" xfId="2" applyNumberFormat="1" applyFont="1" applyFill="1" applyBorder="1" applyAlignment="1">
      <alignment horizontal="right" vertical="center"/>
    </xf>
    <xf numFmtId="10" fontId="9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10" fontId="9" fillId="3" borderId="1" xfId="0" applyNumberFormat="1" applyFont="1" applyFill="1" applyBorder="1" applyAlignment="1">
      <alignment horizontal="center"/>
    </xf>
    <xf numFmtId="0" fontId="44" fillId="3" borderId="1" xfId="0" applyFont="1" applyFill="1" applyBorder="1" applyAlignment="1">
      <alignment horizontal="center"/>
    </xf>
    <xf numFmtId="10" fontId="44" fillId="3" borderId="1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right" wrapText="1"/>
    </xf>
    <xf numFmtId="4" fontId="15" fillId="3" borderId="1" xfId="1" applyNumberFormat="1" applyFont="1" applyFill="1" applyBorder="1" applyAlignment="1">
      <alignment horizontal="right" wrapText="1"/>
    </xf>
    <xf numFmtId="10" fontId="15" fillId="3" borderId="1" xfId="2" applyNumberFormat="1" applyFont="1" applyFill="1" applyBorder="1" applyAlignment="1">
      <alignment horizontal="right" wrapText="1"/>
    </xf>
    <xf numFmtId="164" fontId="15" fillId="3" borderId="1" xfId="2" applyNumberFormat="1" applyFont="1" applyFill="1" applyBorder="1" applyAlignment="1">
      <alignment horizontal="right" wrapText="1"/>
    </xf>
    <xf numFmtId="9" fontId="15" fillId="3" borderId="1" xfId="2" applyNumberFormat="1" applyFont="1" applyFill="1" applyBorder="1" applyAlignment="1">
      <alignment horizontal="right" wrapText="1"/>
    </xf>
    <xf numFmtId="43" fontId="15" fillId="3" borderId="1" xfId="1" quotePrefix="1" applyFont="1" applyFill="1" applyBorder="1" applyAlignment="1">
      <alignment horizontal="right" wrapText="1"/>
    </xf>
    <xf numFmtId="4" fontId="38" fillId="3" borderId="1" xfId="0" applyNumberFormat="1" applyFont="1" applyFill="1" applyBorder="1" applyAlignment="1">
      <alignment horizontal="center" vertical="center" wrapText="1"/>
    </xf>
    <xf numFmtId="9" fontId="38" fillId="3" borderId="1" xfId="2" applyFont="1" applyFill="1" applyBorder="1" applyAlignment="1">
      <alignment horizontal="center" vertical="center" wrapText="1"/>
    </xf>
    <xf numFmtId="43" fontId="12" fillId="3" borderId="1" xfId="0" applyNumberFormat="1" applyFont="1" applyFill="1" applyBorder="1" applyAlignment="1">
      <alignment horizontal="right" vertical="center"/>
    </xf>
    <xf numFmtId="43" fontId="12" fillId="3" borderId="1" xfId="0" applyNumberFormat="1" applyFont="1" applyFill="1" applyBorder="1" applyAlignment="1">
      <alignment horizontal="right" vertical="center" wrapText="1"/>
    </xf>
    <xf numFmtId="164" fontId="12" fillId="3" borderId="1" xfId="2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43" fontId="29" fillId="3" borderId="1" xfId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36" fillId="0" borderId="1" xfId="0" applyNumberFormat="1" applyFont="1" applyBorder="1" applyAlignment="1">
      <alignment horizontal="right" vertical="center"/>
    </xf>
    <xf numFmtId="9" fontId="9" fillId="0" borderId="1" xfId="2" applyFont="1" applyBorder="1" applyAlignment="1">
      <alignment horizontal="right" vertical="center"/>
    </xf>
    <xf numFmtId="4" fontId="13" fillId="3" borderId="1" xfId="0" applyNumberFormat="1" applyFont="1" applyFill="1" applyBorder="1" applyAlignment="1">
      <alignment horizontal="right" vertical="center" wrapText="1"/>
    </xf>
    <xf numFmtId="4" fontId="14" fillId="0" borderId="0" xfId="0" applyNumberFormat="1" applyFont="1" applyAlignment="1">
      <alignment horizontal="right" vertical="center" wrapText="1"/>
    </xf>
    <xf numFmtId="4" fontId="45" fillId="3" borderId="1" xfId="0" applyNumberFormat="1" applyFont="1" applyFill="1" applyBorder="1" applyAlignment="1">
      <alignment horizontal="right" wrapText="1"/>
    </xf>
    <xf numFmtId="4" fontId="6" fillId="3" borderId="5" xfId="1" applyNumberFormat="1" applyFont="1" applyFill="1" applyBorder="1" applyAlignment="1">
      <alignment horizontal="right" wrapText="1"/>
    </xf>
    <xf numFmtId="10" fontId="6" fillId="3" borderId="1" xfId="2" applyNumberFormat="1" applyFont="1" applyFill="1" applyBorder="1" applyAlignment="1">
      <alignment horizontal="right" wrapText="1"/>
    </xf>
    <xf numFmtId="43" fontId="13" fillId="0" borderId="1" xfId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4" fontId="35" fillId="0" borderId="6" xfId="0" applyNumberFormat="1" applyFont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6" xfId="0" applyFont="1" applyFill="1" applyBorder="1"/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6" xfId="0" applyFont="1" applyFill="1" applyBorder="1"/>
    <xf numFmtId="4" fontId="14" fillId="0" borderId="1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6" xfId="0" applyFill="1" applyBorder="1"/>
    <xf numFmtId="0" fontId="0" fillId="3" borderId="3" xfId="0" applyFill="1" applyBorder="1"/>
    <xf numFmtId="0" fontId="0" fillId="3" borderId="6" xfId="0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"/>
  <sheetViews>
    <sheetView workbookViewId="0">
      <selection activeCell="G13" sqref="G13"/>
    </sheetView>
  </sheetViews>
  <sheetFormatPr defaultColWidth="9.140625" defaultRowHeight="15.75"/>
  <cols>
    <col min="1" max="1" width="29.140625" style="29" customWidth="1"/>
    <col min="2" max="12" width="11.5703125" style="29" customWidth="1"/>
    <col min="13" max="13" width="12.42578125" style="29" customWidth="1"/>
    <col min="14" max="16384" width="9.140625" style="29"/>
  </cols>
  <sheetData>
    <row r="1" spans="1:13" ht="24.75" customHeight="1">
      <c r="A1" s="288"/>
      <c r="B1" s="288"/>
      <c r="C1" s="288"/>
      <c r="D1" s="288"/>
      <c r="E1" s="28"/>
      <c r="I1" s="28"/>
      <c r="M1" s="28"/>
    </row>
    <row r="2" spans="1:13">
      <c r="A2" s="30"/>
      <c r="B2" s="30"/>
      <c r="C2" s="30"/>
      <c r="D2" s="30"/>
      <c r="E2" s="28"/>
      <c r="F2" s="28"/>
      <c r="G2" s="28"/>
      <c r="H2" s="28"/>
      <c r="I2" s="28"/>
      <c r="J2" s="28"/>
      <c r="K2" s="28"/>
      <c r="L2" s="28"/>
      <c r="M2" s="28"/>
    </row>
    <row r="3" spans="1:13" ht="23.25" customHeight="1">
      <c r="A3" s="288" t="s">
        <v>387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</row>
    <row r="4" spans="1:13">
      <c r="A4" s="289" t="s">
        <v>0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</row>
    <row r="5" spans="1:13">
      <c r="K5" s="287" t="s">
        <v>386</v>
      </c>
      <c r="L5" s="287"/>
    </row>
    <row r="6" spans="1:13" ht="33.75" customHeight="1">
      <c r="A6" s="284" t="s">
        <v>1</v>
      </c>
      <c r="B6" s="284" t="s">
        <v>46</v>
      </c>
      <c r="C6" s="284"/>
      <c r="D6" s="284"/>
      <c r="E6" s="284"/>
      <c r="F6" s="284" t="s">
        <v>42</v>
      </c>
      <c r="G6" s="284"/>
      <c r="H6" s="284"/>
      <c r="I6" s="284"/>
      <c r="J6" s="284" t="s">
        <v>43</v>
      </c>
      <c r="K6" s="284"/>
      <c r="L6" s="284"/>
      <c r="M6" s="284"/>
    </row>
    <row r="7" spans="1:13" s="31" customFormat="1" ht="40.5" customHeight="1">
      <c r="A7" s="290"/>
      <c r="B7" s="285" t="s">
        <v>2</v>
      </c>
      <c r="C7" s="285" t="s">
        <v>3</v>
      </c>
      <c r="D7" s="284" t="s">
        <v>4</v>
      </c>
      <c r="E7" s="284"/>
      <c r="F7" s="285" t="s">
        <v>44</v>
      </c>
      <c r="G7" s="285" t="s">
        <v>45</v>
      </c>
      <c r="H7" s="284" t="s">
        <v>4</v>
      </c>
      <c r="I7" s="284"/>
      <c r="J7" s="285" t="s">
        <v>44</v>
      </c>
      <c r="K7" s="285" t="s">
        <v>45</v>
      </c>
      <c r="L7" s="284" t="s">
        <v>4</v>
      </c>
      <c r="M7" s="284"/>
    </row>
    <row r="8" spans="1:13" ht="55.5" customHeight="1">
      <c r="A8" s="290"/>
      <c r="B8" s="291"/>
      <c r="C8" s="291"/>
      <c r="D8" s="55" t="s">
        <v>5</v>
      </c>
      <c r="E8" s="55" t="s">
        <v>6</v>
      </c>
      <c r="F8" s="286"/>
      <c r="G8" s="330"/>
      <c r="H8" s="55" t="s">
        <v>5</v>
      </c>
      <c r="I8" s="55" t="s">
        <v>6</v>
      </c>
      <c r="J8" s="286"/>
      <c r="K8" s="286"/>
      <c r="L8" s="55" t="s">
        <v>5</v>
      </c>
      <c r="M8" s="55" t="s">
        <v>6</v>
      </c>
    </row>
    <row r="9" spans="1:13" ht="30" customHeight="1">
      <c r="A9" s="33" t="s">
        <v>7</v>
      </c>
      <c r="B9" s="190">
        <v>1456.85</v>
      </c>
      <c r="C9" s="190">
        <v>1484.42</v>
      </c>
      <c r="D9" s="191">
        <f>C9-B9</f>
        <v>27.570000000000164</v>
      </c>
      <c r="E9" s="192">
        <f t="shared" ref="E9:E14" si="0">(C9/B9)*100%</f>
        <v>1.0189243916669528</v>
      </c>
      <c r="F9" s="46">
        <v>1556.53</v>
      </c>
      <c r="G9" s="46">
        <v>1562.28</v>
      </c>
      <c r="H9" s="193">
        <f>G9-F9</f>
        <v>5.75</v>
      </c>
      <c r="I9" s="192">
        <f>(G9/F9)*100%</f>
        <v>1.0036941144725768</v>
      </c>
      <c r="J9" s="46">
        <v>1562.16</v>
      </c>
      <c r="K9" s="46">
        <v>1566.83</v>
      </c>
      <c r="L9" s="193">
        <f>K9-J9</f>
        <v>4.6699999999998454</v>
      </c>
      <c r="M9" s="192">
        <f>(K9/J9)*100%</f>
        <v>1.0029894505044297</v>
      </c>
    </row>
    <row r="10" spans="1:13" ht="30" customHeight="1">
      <c r="A10" s="42" t="s">
        <v>8</v>
      </c>
      <c r="B10" s="190">
        <v>154.52000000000001</v>
      </c>
      <c r="C10" s="190">
        <v>154.52000000000001</v>
      </c>
      <c r="D10" s="191">
        <f>C10-B10</f>
        <v>0</v>
      </c>
      <c r="E10" s="194">
        <f t="shared" si="0"/>
        <v>1</v>
      </c>
      <c r="F10" s="46">
        <v>156.22999999999999</v>
      </c>
      <c r="G10" s="46">
        <v>156.22999999999999</v>
      </c>
      <c r="H10" s="193">
        <f>G10-F10</f>
        <v>0</v>
      </c>
      <c r="I10" s="192">
        <f>(G10/F10)*100%</f>
        <v>1</v>
      </c>
      <c r="J10" s="46">
        <v>156.31</v>
      </c>
      <c r="K10" s="46">
        <v>156.31</v>
      </c>
      <c r="L10" s="193">
        <f>K10-J10</f>
        <v>0</v>
      </c>
      <c r="M10" s="192">
        <f>(K10/J10)*100%</f>
        <v>1</v>
      </c>
    </row>
    <row r="11" spans="1:13" ht="30" customHeight="1">
      <c r="A11" s="45" t="s">
        <v>9</v>
      </c>
      <c r="B11" s="195">
        <v>144.07</v>
      </c>
      <c r="C11" s="195">
        <v>144.07</v>
      </c>
      <c r="D11" s="191">
        <f t="shared" ref="D11:D13" si="1">C11-B11</f>
        <v>0</v>
      </c>
      <c r="E11" s="194">
        <f t="shared" si="0"/>
        <v>1</v>
      </c>
      <c r="F11" s="46">
        <v>145.78</v>
      </c>
      <c r="G11" s="46">
        <v>145.78</v>
      </c>
      <c r="H11" s="193">
        <f t="shared" ref="H11:H33" si="2">G11-F11</f>
        <v>0</v>
      </c>
      <c r="I11" s="192">
        <f t="shared" ref="I11:I33" si="3">(G11/F11)*100%</f>
        <v>1</v>
      </c>
      <c r="J11" s="46">
        <v>145.86000000000001</v>
      </c>
      <c r="K11" s="46">
        <v>145.86000000000001</v>
      </c>
      <c r="L11" s="193">
        <f t="shared" ref="L11:L33" si="4">K11-J11</f>
        <v>0</v>
      </c>
      <c r="M11" s="192">
        <f t="shared" ref="M11:M33" si="5">(K11/J11)*100%</f>
        <v>1</v>
      </c>
    </row>
    <row r="12" spans="1:13" ht="30" customHeight="1">
      <c r="A12" s="42" t="s">
        <v>10</v>
      </c>
      <c r="B12" s="190">
        <v>110.24</v>
      </c>
      <c r="C12" s="190">
        <v>120.1</v>
      </c>
      <c r="D12" s="191">
        <f t="shared" si="1"/>
        <v>9.86</v>
      </c>
      <c r="E12" s="196">
        <f t="shared" si="0"/>
        <v>1.0894412191582004</v>
      </c>
      <c r="F12" s="46">
        <v>116.11</v>
      </c>
      <c r="G12" s="46">
        <v>117.45</v>
      </c>
      <c r="H12" s="193">
        <f t="shared" si="2"/>
        <v>1.3400000000000034</v>
      </c>
      <c r="I12" s="196">
        <f t="shared" si="3"/>
        <v>1.0115407802945482</v>
      </c>
      <c r="J12" s="46">
        <v>119.49</v>
      </c>
      <c r="K12" s="46">
        <v>120.1</v>
      </c>
      <c r="L12" s="193">
        <f t="shared" si="4"/>
        <v>0.60999999999999943</v>
      </c>
      <c r="M12" s="196">
        <f t="shared" si="5"/>
        <v>1.0051050297095991</v>
      </c>
    </row>
    <row r="13" spans="1:13" ht="30" customHeight="1">
      <c r="A13" s="42" t="s">
        <v>11</v>
      </c>
      <c r="B13" s="190">
        <v>77.86</v>
      </c>
      <c r="C13" s="190">
        <v>81.239999999999995</v>
      </c>
      <c r="D13" s="191">
        <f t="shared" si="1"/>
        <v>3.3799999999999955</v>
      </c>
      <c r="E13" s="192">
        <f t="shared" si="0"/>
        <v>1.0434112509632674</v>
      </c>
      <c r="F13" s="46">
        <v>78.86</v>
      </c>
      <c r="G13" s="46">
        <v>79.59</v>
      </c>
      <c r="H13" s="193">
        <f t="shared" si="2"/>
        <v>0.73000000000000398</v>
      </c>
      <c r="I13" s="196">
        <f t="shared" si="3"/>
        <v>1.0092569109814862</v>
      </c>
      <c r="J13" s="46">
        <v>81.02</v>
      </c>
      <c r="K13" s="46">
        <v>81.209999999999994</v>
      </c>
      <c r="L13" s="193">
        <f t="shared" si="4"/>
        <v>0.18999999999999773</v>
      </c>
      <c r="M13" s="196">
        <f t="shared" si="5"/>
        <v>1.0023450999753147</v>
      </c>
    </row>
    <row r="14" spans="1:13" ht="30" customHeight="1">
      <c r="A14" s="42" t="s">
        <v>352</v>
      </c>
      <c r="B14" s="198">
        <v>1112.1400000000001</v>
      </c>
      <c r="C14" s="190">
        <v>1113.24</v>
      </c>
      <c r="D14" s="191">
        <f>C14-B14</f>
        <v>1.0999999999999091</v>
      </c>
      <c r="E14" s="192">
        <f t="shared" si="0"/>
        <v>1.0009890841081157</v>
      </c>
      <c r="F14" s="46">
        <v>1193.6300000000001</v>
      </c>
      <c r="G14" s="46">
        <v>1193.99</v>
      </c>
      <c r="H14" s="193">
        <f t="shared" si="2"/>
        <v>0.35999999999989996</v>
      </c>
      <c r="I14" s="196">
        <f t="shared" si="3"/>
        <v>1.0003016009986343</v>
      </c>
      <c r="J14" s="46">
        <v>1193.6300000000001</v>
      </c>
      <c r="K14" s="46">
        <v>1193.8900000000001</v>
      </c>
      <c r="L14" s="193">
        <f t="shared" si="4"/>
        <v>0.25999999999999091</v>
      </c>
      <c r="M14" s="196">
        <f t="shared" si="5"/>
        <v>1.0002178229434582</v>
      </c>
    </row>
    <row r="15" spans="1:13" ht="30" customHeight="1">
      <c r="A15" s="45" t="s">
        <v>15</v>
      </c>
      <c r="B15" s="199">
        <v>879.53</v>
      </c>
      <c r="C15" s="195">
        <v>879.53</v>
      </c>
      <c r="D15" s="191">
        <f t="shared" ref="D15:D16" si="6">C15-B15</f>
        <v>0</v>
      </c>
      <c r="E15" s="192">
        <f t="shared" ref="E15:E16" si="7">(C15/B15)*100%</f>
        <v>1</v>
      </c>
      <c r="F15" s="46">
        <v>879.53</v>
      </c>
      <c r="G15" s="46">
        <v>879.53</v>
      </c>
      <c r="H15" s="193">
        <f t="shared" si="2"/>
        <v>0</v>
      </c>
      <c r="I15" s="196">
        <f t="shared" si="3"/>
        <v>1</v>
      </c>
      <c r="J15" s="46">
        <v>879.53</v>
      </c>
      <c r="K15" s="46">
        <v>879.53</v>
      </c>
      <c r="L15" s="193">
        <f t="shared" si="4"/>
        <v>0</v>
      </c>
      <c r="M15" s="196">
        <f t="shared" si="5"/>
        <v>1</v>
      </c>
    </row>
    <row r="16" spans="1:13" ht="30" customHeight="1">
      <c r="A16" s="42" t="s">
        <v>353</v>
      </c>
      <c r="B16" s="200">
        <v>2.09</v>
      </c>
      <c r="C16" s="197">
        <v>15.32</v>
      </c>
      <c r="D16" s="191">
        <f t="shared" si="6"/>
        <v>13.23</v>
      </c>
      <c r="E16" s="192">
        <f t="shared" si="7"/>
        <v>7.330143540669857</v>
      </c>
      <c r="F16" s="46">
        <v>11.7</v>
      </c>
      <c r="G16" s="46">
        <v>15.32</v>
      </c>
      <c r="H16" s="193">
        <f t="shared" si="2"/>
        <v>3.620000000000001</v>
      </c>
      <c r="I16" s="196">
        <f t="shared" si="3"/>
        <v>1.3094017094017094</v>
      </c>
      <c r="J16" s="46">
        <v>11.7</v>
      </c>
      <c r="K16" s="46">
        <v>15.32</v>
      </c>
      <c r="L16" s="193">
        <f t="shared" si="4"/>
        <v>3.620000000000001</v>
      </c>
      <c r="M16" s="196">
        <f t="shared" si="5"/>
        <v>1.3094017094017094</v>
      </c>
    </row>
    <row r="17" spans="1:13" ht="30" customHeight="1">
      <c r="A17" s="33" t="s">
        <v>19</v>
      </c>
      <c r="B17" s="190">
        <v>626.30999999999995</v>
      </c>
      <c r="C17" s="190">
        <v>447.1</v>
      </c>
      <c r="D17" s="191">
        <f>C17-B17</f>
        <v>-179.20999999999992</v>
      </c>
      <c r="E17" s="196">
        <f>(C17/B17)*100%</f>
        <v>0.71386374159761146</v>
      </c>
      <c r="F17" s="46">
        <v>453.17</v>
      </c>
      <c r="G17" s="46">
        <v>445.9</v>
      </c>
      <c r="H17" s="193">
        <f t="shared" si="2"/>
        <v>-7.2700000000000387</v>
      </c>
      <c r="I17" s="196">
        <f t="shared" si="3"/>
        <v>0.98395745525961553</v>
      </c>
      <c r="J17" s="46">
        <v>453.08</v>
      </c>
      <c r="K17" s="46">
        <v>447.1</v>
      </c>
      <c r="L17" s="193">
        <f t="shared" si="4"/>
        <v>-5.9799999999999613</v>
      </c>
      <c r="M17" s="196">
        <f t="shared" si="5"/>
        <v>0.98680144786792623</v>
      </c>
    </row>
    <row r="18" spans="1:13" ht="30" customHeight="1">
      <c r="A18" s="42" t="s">
        <v>347</v>
      </c>
      <c r="B18" s="197">
        <v>0.35</v>
      </c>
      <c r="C18" s="197">
        <v>0.2</v>
      </c>
      <c r="D18" s="191">
        <f>C18-B18</f>
        <v>-0.14999999999999997</v>
      </c>
      <c r="E18" s="196">
        <f>(C18/B18)*100%</f>
        <v>0.57142857142857151</v>
      </c>
      <c r="F18" s="46">
        <v>0.35</v>
      </c>
      <c r="G18" s="46" t="s">
        <v>98</v>
      </c>
      <c r="H18" s="193" t="s">
        <v>98</v>
      </c>
      <c r="I18" s="196" t="s">
        <v>98</v>
      </c>
      <c r="J18" s="46" t="s">
        <v>98</v>
      </c>
      <c r="K18" s="193" t="s">
        <v>98</v>
      </c>
      <c r="L18" s="196" t="s">
        <v>98</v>
      </c>
      <c r="M18" s="196" t="s">
        <v>98</v>
      </c>
    </row>
    <row r="19" spans="1:13" ht="30" customHeight="1">
      <c r="A19" s="42" t="s">
        <v>348</v>
      </c>
      <c r="B19" s="197">
        <v>5.86</v>
      </c>
      <c r="C19" s="197">
        <v>0.31</v>
      </c>
      <c r="D19" s="191">
        <f t="shared" ref="D19:D24" si="8">C19-B19</f>
        <v>-5.5500000000000007</v>
      </c>
      <c r="E19" s="196">
        <f t="shared" ref="E19:E24" si="9">(C19/B19)*100%</f>
        <v>5.2901023890784979E-2</v>
      </c>
      <c r="F19" s="46">
        <v>4.62</v>
      </c>
      <c r="G19" s="46">
        <v>0.09</v>
      </c>
      <c r="H19" s="193">
        <f t="shared" si="2"/>
        <v>-4.53</v>
      </c>
      <c r="I19" s="196">
        <f t="shared" si="3"/>
        <v>1.948051948051948E-2</v>
      </c>
      <c r="J19" s="46">
        <v>0.09</v>
      </c>
      <c r="K19" s="46">
        <v>0.31</v>
      </c>
      <c r="L19" s="193">
        <f t="shared" si="4"/>
        <v>0.22</v>
      </c>
      <c r="M19" s="196">
        <f t="shared" si="5"/>
        <v>3.4444444444444446</v>
      </c>
    </row>
    <row r="20" spans="1:13" ht="30" customHeight="1">
      <c r="A20" s="42" t="s">
        <v>393</v>
      </c>
      <c r="B20" s="197">
        <v>99.81</v>
      </c>
      <c r="C20" s="197">
        <v>99.84</v>
      </c>
      <c r="D20" s="191">
        <f t="shared" si="8"/>
        <v>3.0000000000001137E-2</v>
      </c>
      <c r="E20" s="196">
        <f t="shared" si="9"/>
        <v>1.0003005710850617</v>
      </c>
      <c r="F20" s="46">
        <v>99.19</v>
      </c>
      <c r="G20" s="46">
        <v>98.84</v>
      </c>
      <c r="H20" s="193">
        <f t="shared" si="2"/>
        <v>-0.34999999999999432</v>
      </c>
      <c r="I20" s="196">
        <f t="shared" si="3"/>
        <v>0.99647141848976717</v>
      </c>
      <c r="J20" s="46">
        <v>98.84</v>
      </c>
      <c r="K20" s="46">
        <v>98.84</v>
      </c>
      <c r="L20" s="193">
        <f t="shared" si="4"/>
        <v>0</v>
      </c>
      <c r="M20" s="196">
        <f t="shared" si="5"/>
        <v>1</v>
      </c>
    </row>
    <row r="21" spans="1:13" ht="30" customHeight="1">
      <c r="A21" s="42" t="s">
        <v>394</v>
      </c>
      <c r="B21" s="197">
        <v>102.68</v>
      </c>
      <c r="C21" s="197">
        <v>49</v>
      </c>
      <c r="D21" s="191">
        <f t="shared" si="8"/>
        <v>-53.680000000000007</v>
      </c>
      <c r="E21" s="196">
        <f t="shared" si="9"/>
        <v>0.47721075185040901</v>
      </c>
      <c r="F21" s="46" t="s">
        <v>98</v>
      </c>
      <c r="G21" s="46" t="s">
        <v>98</v>
      </c>
      <c r="H21" s="193" t="s">
        <v>98</v>
      </c>
      <c r="I21" s="196" t="s">
        <v>98</v>
      </c>
      <c r="J21" s="46" t="s">
        <v>98</v>
      </c>
      <c r="K21" s="193" t="s">
        <v>98</v>
      </c>
      <c r="L21" s="196" t="s">
        <v>98</v>
      </c>
      <c r="M21" s="196" t="s">
        <v>98</v>
      </c>
    </row>
    <row r="22" spans="1:13" ht="30" customHeight="1">
      <c r="A22" s="42" t="s">
        <v>395</v>
      </c>
      <c r="B22" s="197">
        <v>105.21</v>
      </c>
      <c r="C22" s="197">
        <v>52.43</v>
      </c>
      <c r="D22" s="191">
        <f t="shared" si="8"/>
        <v>-52.779999999999994</v>
      </c>
      <c r="E22" s="196">
        <f t="shared" si="9"/>
        <v>0.49833666001330673</v>
      </c>
      <c r="F22" s="46">
        <v>52.43</v>
      </c>
      <c r="G22" s="46">
        <v>52.43</v>
      </c>
      <c r="H22" s="193">
        <f t="shared" si="2"/>
        <v>0</v>
      </c>
      <c r="I22" s="196">
        <f t="shared" si="3"/>
        <v>1</v>
      </c>
      <c r="J22" s="46">
        <v>52.43</v>
      </c>
      <c r="K22" s="46">
        <v>52.43</v>
      </c>
      <c r="L22" s="193">
        <f t="shared" si="4"/>
        <v>0</v>
      </c>
      <c r="M22" s="196">
        <f t="shared" si="5"/>
        <v>1</v>
      </c>
    </row>
    <row r="23" spans="1:13" ht="30" customHeight="1">
      <c r="A23" s="42" t="s">
        <v>399</v>
      </c>
      <c r="B23" s="190">
        <v>94.25</v>
      </c>
      <c r="C23" s="190">
        <v>90.1</v>
      </c>
      <c r="D23" s="191">
        <f t="shared" si="8"/>
        <v>-4.1500000000000057</v>
      </c>
      <c r="E23" s="192">
        <f t="shared" si="9"/>
        <v>0.95596816976127319</v>
      </c>
      <c r="F23" s="46">
        <v>89.38</v>
      </c>
      <c r="G23" s="46">
        <v>89.4</v>
      </c>
      <c r="H23" s="193">
        <f t="shared" si="2"/>
        <v>2.0000000000010232E-2</v>
      </c>
      <c r="I23" s="196">
        <f t="shared" si="3"/>
        <v>1.0002237637055271</v>
      </c>
      <c r="J23" s="46">
        <v>109.36</v>
      </c>
      <c r="K23" s="46">
        <v>90.1</v>
      </c>
      <c r="L23" s="193">
        <f t="shared" si="4"/>
        <v>-19.260000000000005</v>
      </c>
      <c r="M23" s="196">
        <f t="shared" si="5"/>
        <v>0.82388441843452809</v>
      </c>
    </row>
    <row r="24" spans="1:13" ht="30" customHeight="1">
      <c r="A24" s="42" t="s">
        <v>400</v>
      </c>
      <c r="B24" s="197">
        <v>1.1499999999999999</v>
      </c>
      <c r="C24" s="197">
        <v>1.07</v>
      </c>
      <c r="D24" s="191">
        <f t="shared" si="8"/>
        <v>-7.9999999999999849E-2</v>
      </c>
      <c r="E24" s="196">
        <f t="shared" si="9"/>
        <v>0.93043478260869583</v>
      </c>
      <c r="F24" s="46">
        <v>1.07</v>
      </c>
      <c r="G24" s="46">
        <v>1.07</v>
      </c>
      <c r="H24" s="193">
        <f t="shared" si="2"/>
        <v>0</v>
      </c>
      <c r="I24" s="196">
        <f t="shared" si="3"/>
        <v>1</v>
      </c>
      <c r="J24" s="46">
        <v>1.07</v>
      </c>
      <c r="K24" s="46">
        <v>1.07</v>
      </c>
      <c r="L24" s="193">
        <f t="shared" si="4"/>
        <v>0</v>
      </c>
      <c r="M24" s="196">
        <f t="shared" si="5"/>
        <v>1</v>
      </c>
    </row>
    <row r="25" spans="1:13" ht="30" customHeight="1">
      <c r="A25" s="42" t="s">
        <v>401</v>
      </c>
      <c r="B25" s="190">
        <v>44.36</v>
      </c>
      <c r="C25" s="197">
        <v>39.39</v>
      </c>
      <c r="D25" s="191">
        <f>C25-B25</f>
        <v>-4.9699999999999989</v>
      </c>
      <c r="E25" s="192">
        <f>(C25/B25)*100%</f>
        <v>0.88796212804328223</v>
      </c>
      <c r="F25" s="46">
        <v>39.369999999999997</v>
      </c>
      <c r="G25" s="46">
        <v>38.56</v>
      </c>
      <c r="H25" s="193">
        <f t="shared" si="2"/>
        <v>-0.80999999999999517</v>
      </c>
      <c r="I25" s="196">
        <f t="shared" si="3"/>
        <v>0.97942595885191785</v>
      </c>
      <c r="J25" s="46">
        <v>39.880000000000003</v>
      </c>
      <c r="K25" s="46">
        <v>39.28</v>
      </c>
      <c r="L25" s="193">
        <f t="shared" si="4"/>
        <v>-0.60000000000000142</v>
      </c>
      <c r="M25" s="196">
        <f t="shared" si="5"/>
        <v>0.98495486459378134</v>
      </c>
    </row>
    <row r="26" spans="1:13" ht="30" customHeight="1">
      <c r="A26" s="42" t="s">
        <v>402</v>
      </c>
      <c r="B26" s="197">
        <v>0.43</v>
      </c>
      <c r="C26" s="197">
        <v>0.43</v>
      </c>
      <c r="D26" s="191">
        <f>C26-B26</f>
        <v>0</v>
      </c>
      <c r="E26" s="192">
        <f>(C26/B26)*100%</f>
        <v>1</v>
      </c>
      <c r="F26" s="46">
        <v>0.45</v>
      </c>
      <c r="G26" s="46">
        <v>0.45</v>
      </c>
      <c r="H26" s="193">
        <f t="shared" si="2"/>
        <v>0</v>
      </c>
      <c r="I26" s="196">
        <f t="shared" si="3"/>
        <v>1</v>
      </c>
      <c r="J26" s="46">
        <v>0.45</v>
      </c>
      <c r="K26" s="46">
        <v>0.45</v>
      </c>
      <c r="L26" s="193">
        <f t="shared" si="4"/>
        <v>0</v>
      </c>
      <c r="M26" s="196">
        <f t="shared" si="5"/>
        <v>1</v>
      </c>
    </row>
    <row r="27" spans="1:13" ht="30" customHeight="1">
      <c r="A27" s="42" t="s">
        <v>403</v>
      </c>
      <c r="B27" s="197">
        <v>1.76</v>
      </c>
      <c r="C27" s="197">
        <v>1.76</v>
      </c>
      <c r="D27" s="191">
        <f>C27-B27</f>
        <v>0</v>
      </c>
      <c r="E27" s="192">
        <f>(C27/B27)*100%</f>
        <v>1</v>
      </c>
      <c r="F27" s="46">
        <v>1.76</v>
      </c>
      <c r="G27" s="46">
        <v>1.76</v>
      </c>
      <c r="H27" s="193">
        <f t="shared" si="2"/>
        <v>0</v>
      </c>
      <c r="I27" s="196">
        <f t="shared" si="3"/>
        <v>1</v>
      </c>
      <c r="J27" s="46">
        <v>1.76</v>
      </c>
      <c r="K27" s="46">
        <v>1.76</v>
      </c>
      <c r="L27" s="193">
        <f t="shared" si="4"/>
        <v>0</v>
      </c>
      <c r="M27" s="196">
        <f t="shared" si="5"/>
        <v>1</v>
      </c>
    </row>
    <row r="28" spans="1:13" ht="30" customHeight="1">
      <c r="A28" s="42" t="s">
        <v>404</v>
      </c>
      <c r="B28" s="190">
        <v>135.4</v>
      </c>
      <c r="C28" s="190">
        <v>135.80000000000001</v>
      </c>
      <c r="D28" s="191">
        <f>C28-B28</f>
        <v>0.40000000000000568</v>
      </c>
      <c r="E28" s="192">
        <f>(C28/B28)*100%</f>
        <v>1.0029542097488922</v>
      </c>
      <c r="F28" s="46">
        <v>135.80000000000001</v>
      </c>
      <c r="G28" s="46">
        <v>135.80000000000001</v>
      </c>
      <c r="H28" s="193">
        <f t="shared" si="2"/>
        <v>0</v>
      </c>
      <c r="I28" s="196">
        <f t="shared" si="3"/>
        <v>1</v>
      </c>
      <c r="J28" s="46">
        <v>132.80000000000001</v>
      </c>
      <c r="K28" s="46">
        <v>135.80000000000001</v>
      </c>
      <c r="L28" s="193">
        <f t="shared" si="4"/>
        <v>3</v>
      </c>
      <c r="M28" s="196">
        <f t="shared" si="5"/>
        <v>1.0225903614457832</v>
      </c>
    </row>
    <row r="29" spans="1:13" ht="30" customHeight="1">
      <c r="A29" s="42" t="s">
        <v>405</v>
      </c>
      <c r="B29" s="197">
        <v>16.11</v>
      </c>
      <c r="C29" s="197">
        <v>16.43</v>
      </c>
      <c r="D29" s="191">
        <f t="shared" ref="D29:D33" si="10">C29-B29</f>
        <v>0.32000000000000028</v>
      </c>
      <c r="E29" s="192">
        <f t="shared" ref="E29:E33" si="11">(C29/B29)*100%</f>
        <v>1.0198634388578522</v>
      </c>
      <c r="F29" s="46">
        <v>16.34</v>
      </c>
      <c r="G29" s="46">
        <v>16.34</v>
      </c>
      <c r="H29" s="193">
        <f t="shared" si="2"/>
        <v>0</v>
      </c>
      <c r="I29" s="196">
        <f t="shared" si="3"/>
        <v>1</v>
      </c>
      <c r="J29" s="46">
        <v>16.41</v>
      </c>
      <c r="K29" s="46">
        <v>16.43</v>
      </c>
      <c r="L29" s="193">
        <f t="shared" si="4"/>
        <v>1.9999999999999574E-2</v>
      </c>
      <c r="M29" s="196">
        <f t="shared" si="5"/>
        <v>1.0012187690432663</v>
      </c>
    </row>
    <row r="30" spans="1:13" ht="30" customHeight="1">
      <c r="A30" s="42" t="s">
        <v>406</v>
      </c>
      <c r="B30" s="197">
        <v>0.28000000000000003</v>
      </c>
      <c r="C30" s="197" t="s">
        <v>98</v>
      </c>
      <c r="D30" s="191" t="s">
        <v>98</v>
      </c>
      <c r="E30" s="192" t="s">
        <v>98</v>
      </c>
      <c r="F30" s="46" t="s">
        <v>98</v>
      </c>
      <c r="G30" s="46" t="s">
        <v>98</v>
      </c>
      <c r="H30" s="193" t="s">
        <v>98</v>
      </c>
      <c r="I30" s="196" t="s">
        <v>98</v>
      </c>
      <c r="J30" s="46">
        <v>0.08</v>
      </c>
      <c r="K30" s="46" t="s">
        <v>98</v>
      </c>
      <c r="L30" s="193" t="s">
        <v>98</v>
      </c>
      <c r="M30" s="196" t="s">
        <v>98</v>
      </c>
    </row>
    <row r="31" spans="1:13" ht="30" customHeight="1">
      <c r="A31" s="42" t="s">
        <v>407</v>
      </c>
      <c r="B31" s="197">
        <v>16.47</v>
      </c>
      <c r="C31" s="197">
        <v>12.15</v>
      </c>
      <c r="D31" s="191">
        <f t="shared" si="10"/>
        <v>-4.3199999999999985</v>
      </c>
      <c r="E31" s="196">
        <f t="shared" si="11"/>
        <v>0.73770491803278693</v>
      </c>
      <c r="F31" s="46">
        <v>12.14</v>
      </c>
      <c r="G31" s="46">
        <v>12.15</v>
      </c>
      <c r="H31" s="193">
        <f t="shared" si="2"/>
        <v>9.9999999999997868E-3</v>
      </c>
      <c r="I31" s="196">
        <f t="shared" si="3"/>
        <v>1.0008237232289949</v>
      </c>
      <c r="J31" s="46">
        <v>12.14</v>
      </c>
      <c r="K31" s="46">
        <v>12.15</v>
      </c>
      <c r="L31" s="193">
        <f t="shared" si="4"/>
        <v>9.9999999999997868E-3</v>
      </c>
      <c r="M31" s="196">
        <f t="shared" si="5"/>
        <v>1.0008237232289949</v>
      </c>
    </row>
    <row r="32" spans="1:13" ht="30" customHeight="1">
      <c r="A32" s="42" t="s">
        <v>408</v>
      </c>
      <c r="B32" s="197">
        <v>2.2000000000000002</v>
      </c>
      <c r="C32" s="197" t="s">
        <v>98</v>
      </c>
      <c r="D32" s="191" t="s">
        <v>98</v>
      </c>
      <c r="E32" s="192" t="s">
        <v>98</v>
      </c>
      <c r="F32" s="46" t="s">
        <v>98</v>
      </c>
      <c r="G32" s="46" t="s">
        <v>98</v>
      </c>
      <c r="H32" s="193" t="s">
        <v>98</v>
      </c>
      <c r="I32" s="196" t="s">
        <v>98</v>
      </c>
      <c r="J32" s="46" t="s">
        <v>98</v>
      </c>
      <c r="K32" s="46" t="s">
        <v>98</v>
      </c>
      <c r="L32" s="193" t="s">
        <v>98</v>
      </c>
      <c r="M32" s="196" t="s">
        <v>98</v>
      </c>
    </row>
    <row r="33" spans="1:13" s="131" customFormat="1" ht="30" customHeight="1">
      <c r="A33" s="33" t="s">
        <v>41</v>
      </c>
      <c r="B33" s="280">
        <v>415.31</v>
      </c>
      <c r="C33" s="280">
        <v>440.53</v>
      </c>
      <c r="D33" s="281">
        <f t="shared" si="10"/>
        <v>25.21999999999997</v>
      </c>
      <c r="E33" s="282">
        <f t="shared" si="11"/>
        <v>1.060725722953938</v>
      </c>
      <c r="F33" s="54">
        <v>488.77</v>
      </c>
      <c r="G33" s="54">
        <v>489.46</v>
      </c>
      <c r="H33" s="185">
        <f t="shared" si="2"/>
        <v>0.68999999999999773</v>
      </c>
      <c r="I33" s="282">
        <f t="shared" si="3"/>
        <v>1.0014117069378234</v>
      </c>
      <c r="J33" s="54">
        <v>488.75</v>
      </c>
      <c r="K33" s="54">
        <v>489.53</v>
      </c>
      <c r="L33" s="185">
        <f t="shared" si="4"/>
        <v>0.77999999999997272</v>
      </c>
      <c r="M33" s="282">
        <f t="shared" si="5"/>
        <v>1.0015959079283887</v>
      </c>
    </row>
  </sheetData>
  <mergeCells count="17">
    <mergeCell ref="A1:D1"/>
    <mergeCell ref="A3:M3"/>
    <mergeCell ref="A4:M4"/>
    <mergeCell ref="A6:A8"/>
    <mergeCell ref="B6:E6"/>
    <mergeCell ref="F6:I6"/>
    <mergeCell ref="J6:M6"/>
    <mergeCell ref="B7:B8"/>
    <mergeCell ref="C7:C8"/>
    <mergeCell ref="D7:E7"/>
    <mergeCell ref="F7:F8"/>
    <mergeCell ref="G7:G8"/>
    <mergeCell ref="H7:I7"/>
    <mergeCell ref="J7:J8"/>
    <mergeCell ref="K7:K8"/>
    <mergeCell ref="K5:L5"/>
    <mergeCell ref="L7:M7"/>
  </mergeCells>
  <pageMargins left="0.7" right="0.2" top="0.25" bottom="0.25" header="0.3" footer="0.3"/>
  <pageSetup paperSize="9" scale="8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36"/>
  <sheetViews>
    <sheetView workbookViewId="0">
      <selection activeCell="S7" sqref="S7"/>
    </sheetView>
  </sheetViews>
  <sheetFormatPr defaultColWidth="9.28515625" defaultRowHeight="15.75"/>
  <cols>
    <col min="1" max="1" width="39" style="29" customWidth="1"/>
    <col min="2" max="13" width="10.85546875" style="29" customWidth="1"/>
    <col min="14" max="16384" width="9.28515625" style="29"/>
  </cols>
  <sheetData>
    <row r="1" spans="1:13" ht="23.25" customHeight="1">
      <c r="A1" s="288" t="s">
        <v>388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13">
      <c r="A2" s="289" t="s">
        <v>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</row>
    <row r="3" spans="1:13">
      <c r="J3" s="287" t="s">
        <v>389</v>
      </c>
      <c r="K3" s="287"/>
      <c r="L3" s="287"/>
    </row>
    <row r="4" spans="1:13" ht="33.75" customHeight="1">
      <c r="A4" s="284" t="s">
        <v>1</v>
      </c>
      <c r="B4" s="284" t="s">
        <v>46</v>
      </c>
      <c r="C4" s="284"/>
      <c r="D4" s="284"/>
      <c r="E4" s="284"/>
      <c r="F4" s="284" t="s">
        <v>42</v>
      </c>
      <c r="G4" s="284"/>
      <c r="H4" s="284"/>
      <c r="I4" s="284"/>
      <c r="J4" s="284" t="s">
        <v>43</v>
      </c>
      <c r="K4" s="284"/>
      <c r="L4" s="284"/>
      <c r="M4" s="284"/>
    </row>
    <row r="5" spans="1:13" s="31" customFormat="1" ht="40.5" customHeight="1">
      <c r="A5" s="290"/>
      <c r="B5" s="285" t="s">
        <v>2</v>
      </c>
      <c r="C5" s="285" t="s">
        <v>3</v>
      </c>
      <c r="D5" s="284" t="s">
        <v>4</v>
      </c>
      <c r="E5" s="284"/>
      <c r="F5" s="285" t="s">
        <v>44</v>
      </c>
      <c r="G5" s="285" t="s">
        <v>45</v>
      </c>
      <c r="H5" s="284" t="s">
        <v>4</v>
      </c>
      <c r="I5" s="284"/>
      <c r="J5" s="285" t="s">
        <v>44</v>
      </c>
      <c r="K5" s="285" t="s">
        <v>45</v>
      </c>
      <c r="L5" s="284" t="s">
        <v>4</v>
      </c>
      <c r="M5" s="284"/>
    </row>
    <row r="6" spans="1:13" ht="55.5" customHeight="1">
      <c r="A6" s="290"/>
      <c r="B6" s="291"/>
      <c r="C6" s="291"/>
      <c r="D6" s="32" t="s">
        <v>5</v>
      </c>
      <c r="E6" s="32" t="s">
        <v>6</v>
      </c>
      <c r="F6" s="291"/>
      <c r="G6" s="331"/>
      <c r="H6" s="32" t="s">
        <v>5</v>
      </c>
      <c r="I6" s="32" t="s">
        <v>6</v>
      </c>
      <c r="J6" s="291"/>
      <c r="K6" s="291"/>
      <c r="L6" s="32" t="s">
        <v>5</v>
      </c>
      <c r="M6" s="32" t="s">
        <v>6</v>
      </c>
    </row>
    <row r="7" spans="1:13" ht="30" customHeight="1">
      <c r="A7" s="33" t="s">
        <v>7</v>
      </c>
      <c r="B7" s="171" t="s">
        <v>159</v>
      </c>
      <c r="C7" s="171" t="s">
        <v>160</v>
      </c>
      <c r="D7" s="171" t="s">
        <v>161</v>
      </c>
      <c r="E7" s="171" t="s">
        <v>162</v>
      </c>
      <c r="F7" s="267">
        <v>3056.38</v>
      </c>
      <c r="G7" s="267">
        <v>3082.94</v>
      </c>
      <c r="H7" s="172">
        <f>F7-G7</f>
        <v>-26.559999999999945</v>
      </c>
      <c r="I7" s="268">
        <f>G7/F7</f>
        <v>1.0086900189112611</v>
      </c>
      <c r="J7" s="189" t="s">
        <v>344</v>
      </c>
      <c r="K7" s="189" t="s">
        <v>160</v>
      </c>
      <c r="L7" s="189" t="s">
        <v>163</v>
      </c>
      <c r="M7" s="189" t="s">
        <v>164</v>
      </c>
    </row>
    <row r="8" spans="1:13" ht="30" customHeight="1">
      <c r="A8" s="42" t="s">
        <v>8</v>
      </c>
      <c r="B8" s="174" t="s">
        <v>165</v>
      </c>
      <c r="C8" s="174" t="s">
        <v>166</v>
      </c>
      <c r="D8" s="174" t="s">
        <v>167</v>
      </c>
      <c r="E8" s="174" t="s">
        <v>168</v>
      </c>
      <c r="F8" s="175" t="s">
        <v>169</v>
      </c>
      <c r="G8" s="175" t="s">
        <v>170</v>
      </c>
      <c r="H8" s="175" t="s">
        <v>171</v>
      </c>
      <c r="I8" s="175" t="s">
        <v>172</v>
      </c>
      <c r="J8" s="176" t="s">
        <v>173</v>
      </c>
      <c r="K8" s="176" t="s">
        <v>166</v>
      </c>
      <c r="L8" s="176" t="s">
        <v>174</v>
      </c>
      <c r="M8" s="176" t="s">
        <v>175</v>
      </c>
    </row>
    <row r="9" spans="1:13" ht="30" customHeight="1">
      <c r="A9" s="45" t="s">
        <v>9</v>
      </c>
      <c r="B9" s="174"/>
      <c r="C9" s="177"/>
      <c r="D9" s="174"/>
      <c r="E9" s="174"/>
      <c r="F9" s="178"/>
      <c r="G9" s="178"/>
      <c r="H9" s="178"/>
      <c r="I9" s="178"/>
      <c r="J9" s="179"/>
      <c r="K9" s="179"/>
      <c r="L9" s="179"/>
      <c r="M9" s="180"/>
    </row>
    <row r="10" spans="1:13" ht="30" customHeight="1">
      <c r="A10" s="42" t="s">
        <v>10</v>
      </c>
      <c r="B10" s="174" t="s">
        <v>176</v>
      </c>
      <c r="C10" s="174" t="s">
        <v>177</v>
      </c>
      <c r="D10" s="174" t="s">
        <v>178</v>
      </c>
      <c r="E10" s="174" t="s">
        <v>179</v>
      </c>
      <c r="F10" s="175" t="s">
        <v>180</v>
      </c>
      <c r="G10" s="175" t="s">
        <v>181</v>
      </c>
      <c r="H10" s="175" t="s">
        <v>182</v>
      </c>
      <c r="I10" s="175" t="s">
        <v>183</v>
      </c>
      <c r="J10" s="176" t="s">
        <v>345</v>
      </c>
      <c r="K10" s="176" t="s">
        <v>184</v>
      </c>
      <c r="L10" s="176" t="s">
        <v>185</v>
      </c>
      <c r="M10" s="181" t="s">
        <v>186</v>
      </c>
    </row>
    <row r="11" spans="1:13" ht="30" customHeight="1">
      <c r="A11" s="42" t="s">
        <v>11</v>
      </c>
      <c r="B11" s="174" t="s">
        <v>187</v>
      </c>
      <c r="C11" s="174" t="s">
        <v>188</v>
      </c>
      <c r="D11" s="174" t="s">
        <v>189</v>
      </c>
      <c r="E11" s="174" t="s">
        <v>190</v>
      </c>
      <c r="F11" s="175" t="s">
        <v>191</v>
      </c>
      <c r="G11" s="175" t="s">
        <v>188</v>
      </c>
      <c r="H11" s="175" t="s">
        <v>192</v>
      </c>
      <c r="I11" s="175" t="s">
        <v>193</v>
      </c>
      <c r="J11" s="176" t="s">
        <v>184</v>
      </c>
      <c r="K11" s="176" t="s">
        <v>188</v>
      </c>
      <c r="L11" s="176" t="s">
        <v>194</v>
      </c>
      <c r="M11" s="181" t="s">
        <v>164</v>
      </c>
    </row>
    <row r="12" spans="1:13" ht="30" customHeight="1">
      <c r="A12" s="42" t="s">
        <v>352</v>
      </c>
      <c r="B12" s="183" t="s">
        <v>342</v>
      </c>
      <c r="C12" s="174" t="s">
        <v>195</v>
      </c>
      <c r="D12" s="174" t="s">
        <v>196</v>
      </c>
      <c r="E12" s="174" t="s">
        <v>197</v>
      </c>
      <c r="F12" s="175" t="s">
        <v>198</v>
      </c>
      <c r="G12" s="175" t="s">
        <v>199</v>
      </c>
      <c r="H12" s="175" t="s">
        <v>200</v>
      </c>
      <c r="I12" s="175" t="s">
        <v>201</v>
      </c>
      <c r="J12" s="176" t="s">
        <v>202</v>
      </c>
      <c r="K12" s="176" t="s">
        <v>195</v>
      </c>
      <c r="L12" s="176" t="s">
        <v>203</v>
      </c>
      <c r="M12" s="181" t="s">
        <v>201</v>
      </c>
    </row>
    <row r="13" spans="1:13" ht="30" customHeight="1">
      <c r="A13" s="45" t="s">
        <v>15</v>
      </c>
      <c r="B13" s="184"/>
      <c r="C13" s="177"/>
      <c r="D13" s="174"/>
      <c r="E13" s="174"/>
      <c r="F13" s="178"/>
      <c r="G13" s="178"/>
      <c r="H13" s="178"/>
      <c r="I13" s="178"/>
      <c r="J13" s="54"/>
      <c r="K13" s="54"/>
      <c r="L13" s="185"/>
      <c r="M13" s="186"/>
    </row>
    <row r="14" spans="1:13" ht="30" customHeight="1">
      <c r="A14" s="42" t="s">
        <v>353</v>
      </c>
      <c r="B14" s="183" t="s">
        <v>343</v>
      </c>
      <c r="C14" s="174" t="s">
        <v>204</v>
      </c>
      <c r="D14" s="174" t="s">
        <v>205</v>
      </c>
      <c r="E14" s="174" t="s">
        <v>206</v>
      </c>
      <c r="F14" s="175" t="s">
        <v>207</v>
      </c>
      <c r="G14" s="175" t="s">
        <v>204</v>
      </c>
      <c r="H14" s="175" t="s">
        <v>208</v>
      </c>
      <c r="I14" s="175" t="s">
        <v>209</v>
      </c>
      <c r="J14" s="176" t="s">
        <v>210</v>
      </c>
      <c r="K14" s="176" t="s">
        <v>204</v>
      </c>
      <c r="L14" s="176" t="s">
        <v>211</v>
      </c>
      <c r="M14" s="181" t="s">
        <v>212</v>
      </c>
    </row>
    <row r="15" spans="1:13" ht="30" customHeight="1">
      <c r="A15" s="42" t="s">
        <v>354</v>
      </c>
      <c r="B15" s="174" t="s">
        <v>213</v>
      </c>
      <c r="C15" s="174" t="s">
        <v>214</v>
      </c>
      <c r="D15" s="174" t="s">
        <v>215</v>
      </c>
      <c r="E15" s="174">
        <v>14</v>
      </c>
      <c r="F15" s="175" t="s">
        <v>216</v>
      </c>
      <c r="G15" s="175" t="s">
        <v>214</v>
      </c>
      <c r="H15" s="175" t="s">
        <v>217</v>
      </c>
      <c r="I15" s="175">
        <v>117</v>
      </c>
      <c r="J15" s="176" t="s">
        <v>216</v>
      </c>
      <c r="K15" s="176" t="s">
        <v>216</v>
      </c>
      <c r="L15" s="176">
        <v>0</v>
      </c>
      <c r="M15" s="181">
        <v>100</v>
      </c>
    </row>
    <row r="16" spans="1:13" ht="30" customHeight="1">
      <c r="A16" s="33" t="s">
        <v>19</v>
      </c>
      <c r="B16" s="171" t="s">
        <v>218</v>
      </c>
      <c r="C16" s="171" t="s">
        <v>219</v>
      </c>
      <c r="D16" s="171" t="s">
        <v>220</v>
      </c>
      <c r="E16" s="171" t="s">
        <v>221</v>
      </c>
      <c r="F16" s="172" t="s">
        <v>222</v>
      </c>
      <c r="G16" s="172" t="s">
        <v>223</v>
      </c>
      <c r="H16" s="172" t="s">
        <v>224</v>
      </c>
      <c r="I16" s="172" t="s">
        <v>225</v>
      </c>
      <c r="J16" s="173" t="s">
        <v>226</v>
      </c>
      <c r="K16" s="173" t="s">
        <v>219</v>
      </c>
      <c r="L16" s="173" t="s">
        <v>227</v>
      </c>
      <c r="M16" s="173" t="s">
        <v>228</v>
      </c>
    </row>
    <row r="17" spans="1:13" ht="30" customHeight="1">
      <c r="A17" s="42" t="s">
        <v>20</v>
      </c>
      <c r="B17" s="174" t="s">
        <v>229</v>
      </c>
      <c r="C17" s="174" t="s">
        <v>229</v>
      </c>
      <c r="D17" s="174">
        <v>0</v>
      </c>
      <c r="E17" s="174">
        <v>100</v>
      </c>
      <c r="F17" s="175" t="s">
        <v>229</v>
      </c>
      <c r="G17" s="175" t="s">
        <v>230</v>
      </c>
      <c r="H17" s="175" t="s">
        <v>231</v>
      </c>
      <c r="I17" s="175" t="s">
        <v>232</v>
      </c>
      <c r="J17" s="176" t="s">
        <v>230</v>
      </c>
      <c r="K17" s="176" t="s">
        <v>230</v>
      </c>
      <c r="L17" s="176">
        <v>0</v>
      </c>
      <c r="M17" s="181">
        <v>100</v>
      </c>
    </row>
    <row r="18" spans="1:13" ht="30" customHeight="1">
      <c r="A18" s="42" t="s">
        <v>21</v>
      </c>
      <c r="B18" s="174" t="s">
        <v>233</v>
      </c>
      <c r="C18" s="174" t="s">
        <v>233</v>
      </c>
      <c r="D18" s="174">
        <v>0</v>
      </c>
      <c r="E18" s="174">
        <v>100</v>
      </c>
      <c r="F18" s="175" t="s">
        <v>233</v>
      </c>
      <c r="G18" s="175" t="s">
        <v>233</v>
      </c>
      <c r="H18" s="175">
        <v>0</v>
      </c>
      <c r="I18" s="175">
        <v>100</v>
      </c>
      <c r="J18" s="176" t="s">
        <v>233</v>
      </c>
      <c r="K18" s="176" t="s">
        <v>233</v>
      </c>
      <c r="L18" s="176">
        <v>0</v>
      </c>
      <c r="M18" s="181">
        <v>100</v>
      </c>
    </row>
    <row r="19" spans="1:13" ht="30" customHeight="1">
      <c r="A19" s="42" t="s">
        <v>22</v>
      </c>
      <c r="B19" s="174">
        <v>18</v>
      </c>
      <c r="C19" s="174" t="s">
        <v>234</v>
      </c>
      <c r="D19" s="174" t="s">
        <v>235</v>
      </c>
      <c r="E19" s="174" t="s">
        <v>236</v>
      </c>
      <c r="F19" s="175" t="s">
        <v>98</v>
      </c>
      <c r="G19" s="175" t="s">
        <v>98</v>
      </c>
      <c r="H19" s="175" t="s">
        <v>98</v>
      </c>
      <c r="I19" s="175" t="s">
        <v>98</v>
      </c>
      <c r="J19" s="182" t="s">
        <v>98</v>
      </c>
      <c r="K19" s="182" t="s">
        <v>98</v>
      </c>
      <c r="L19" s="182" t="s">
        <v>98</v>
      </c>
      <c r="M19" s="175" t="s">
        <v>98</v>
      </c>
    </row>
    <row r="20" spans="1:13" ht="30" customHeight="1">
      <c r="A20" s="42" t="s">
        <v>23</v>
      </c>
      <c r="B20" s="174" t="s">
        <v>237</v>
      </c>
      <c r="C20" s="174" t="s">
        <v>238</v>
      </c>
      <c r="D20" s="174" t="s">
        <v>239</v>
      </c>
      <c r="E20" s="174" t="s">
        <v>240</v>
      </c>
      <c r="F20" s="175" t="s">
        <v>241</v>
      </c>
      <c r="G20" s="175" t="s">
        <v>242</v>
      </c>
      <c r="H20" s="175" t="s">
        <v>243</v>
      </c>
      <c r="I20" s="175" t="s">
        <v>244</v>
      </c>
      <c r="J20" s="176" t="s">
        <v>245</v>
      </c>
      <c r="K20" s="176" t="s">
        <v>246</v>
      </c>
      <c r="L20" s="176" t="s">
        <v>247</v>
      </c>
      <c r="M20" s="181" t="s">
        <v>248</v>
      </c>
    </row>
    <row r="21" spans="1:13" ht="30" customHeight="1">
      <c r="A21" s="42" t="s">
        <v>24</v>
      </c>
      <c r="B21" s="174" t="s">
        <v>249</v>
      </c>
      <c r="C21" s="174" t="s">
        <v>250</v>
      </c>
      <c r="D21" s="174" t="s">
        <v>251</v>
      </c>
      <c r="E21" s="174" t="s">
        <v>252</v>
      </c>
      <c r="F21" s="175" t="s">
        <v>253</v>
      </c>
      <c r="G21" s="175" t="s">
        <v>250</v>
      </c>
      <c r="H21" s="175" t="s">
        <v>254</v>
      </c>
      <c r="I21" s="175" t="s">
        <v>255</v>
      </c>
      <c r="J21" s="176" t="s">
        <v>250</v>
      </c>
      <c r="K21" s="176" t="s">
        <v>250</v>
      </c>
      <c r="L21" s="176">
        <v>0</v>
      </c>
      <c r="M21" s="181">
        <v>100</v>
      </c>
    </row>
    <row r="22" spans="1:13" ht="30" customHeight="1">
      <c r="A22" s="42" t="s">
        <v>25</v>
      </c>
      <c r="B22" s="174" t="s">
        <v>256</v>
      </c>
      <c r="C22" s="174">
        <v>0</v>
      </c>
      <c r="D22" s="174">
        <v>0</v>
      </c>
      <c r="E22" s="174">
        <v>0</v>
      </c>
      <c r="F22" s="182" t="s">
        <v>257</v>
      </c>
      <c r="G22" s="175">
        <v>0</v>
      </c>
      <c r="H22" s="175">
        <v>0</v>
      </c>
      <c r="I22" s="175">
        <v>0</v>
      </c>
      <c r="J22" s="176" t="s">
        <v>258</v>
      </c>
      <c r="K22" s="176">
        <v>0</v>
      </c>
      <c r="L22" s="176">
        <v>0</v>
      </c>
      <c r="M22" s="181">
        <v>0</v>
      </c>
    </row>
    <row r="23" spans="1:13" ht="30" customHeight="1">
      <c r="A23" s="42" t="s">
        <v>26</v>
      </c>
      <c r="B23" s="174" t="s">
        <v>259</v>
      </c>
      <c r="C23" s="174" t="s">
        <v>260</v>
      </c>
      <c r="D23" s="174" t="s">
        <v>261</v>
      </c>
      <c r="E23" s="174" t="s">
        <v>262</v>
      </c>
      <c r="F23" s="175" t="s">
        <v>263</v>
      </c>
      <c r="G23" s="175" t="s">
        <v>264</v>
      </c>
      <c r="H23" s="175" t="s">
        <v>265</v>
      </c>
      <c r="I23" s="175" t="s">
        <v>201</v>
      </c>
      <c r="J23" s="176" t="s">
        <v>260</v>
      </c>
      <c r="K23" s="176" t="s">
        <v>260</v>
      </c>
      <c r="L23" s="176">
        <v>0</v>
      </c>
      <c r="M23" s="181">
        <v>100</v>
      </c>
    </row>
    <row r="24" spans="1:13" ht="30" customHeight="1">
      <c r="A24" s="42" t="s">
        <v>27</v>
      </c>
      <c r="B24" s="174" t="s">
        <v>266</v>
      </c>
      <c r="C24" s="174">
        <v>0</v>
      </c>
      <c r="D24" s="174">
        <v>0</v>
      </c>
      <c r="E24" s="174">
        <v>0</v>
      </c>
      <c r="F24" s="182" t="s">
        <v>267</v>
      </c>
      <c r="G24" s="175" t="s">
        <v>268</v>
      </c>
      <c r="H24" s="175" t="s">
        <v>269</v>
      </c>
      <c r="I24" s="175" t="s">
        <v>270</v>
      </c>
      <c r="J24" s="176" t="s">
        <v>271</v>
      </c>
      <c r="K24" s="176" t="s">
        <v>272</v>
      </c>
      <c r="L24" s="176" t="s">
        <v>273</v>
      </c>
      <c r="M24" s="181" t="s">
        <v>274</v>
      </c>
    </row>
    <row r="25" spans="1:13" ht="30" customHeight="1">
      <c r="A25" s="42" t="s">
        <v>28</v>
      </c>
      <c r="B25" s="174" t="s">
        <v>275</v>
      </c>
      <c r="C25" s="174" t="s">
        <v>276</v>
      </c>
      <c r="D25" s="174" t="s">
        <v>277</v>
      </c>
      <c r="E25" s="174" t="s">
        <v>278</v>
      </c>
      <c r="F25" s="175" t="s">
        <v>279</v>
      </c>
      <c r="G25" s="175" t="s">
        <v>280</v>
      </c>
      <c r="H25" s="175" t="s">
        <v>281</v>
      </c>
      <c r="I25" s="175" t="s">
        <v>282</v>
      </c>
      <c r="J25" s="176" t="s">
        <v>283</v>
      </c>
      <c r="K25" s="176" t="s">
        <v>276</v>
      </c>
      <c r="L25" s="176" t="s">
        <v>284</v>
      </c>
      <c r="M25" s="181" t="s">
        <v>285</v>
      </c>
    </row>
    <row r="26" spans="1:13" ht="30" customHeight="1">
      <c r="A26" s="42" t="s">
        <v>29</v>
      </c>
      <c r="B26" s="174" t="s">
        <v>286</v>
      </c>
      <c r="C26" s="174" t="s">
        <v>287</v>
      </c>
      <c r="D26" s="174" t="s">
        <v>288</v>
      </c>
      <c r="E26" s="174" t="s">
        <v>289</v>
      </c>
      <c r="F26" s="175" t="s">
        <v>286</v>
      </c>
      <c r="G26" s="175" t="s">
        <v>286</v>
      </c>
      <c r="H26" s="175">
        <v>0</v>
      </c>
      <c r="I26" s="175">
        <v>100</v>
      </c>
      <c r="J26" s="176" t="s">
        <v>286</v>
      </c>
      <c r="K26" s="176" t="s">
        <v>287</v>
      </c>
      <c r="L26" s="176" t="s">
        <v>290</v>
      </c>
      <c r="M26" s="181" t="s">
        <v>289</v>
      </c>
    </row>
    <row r="27" spans="1:13" ht="30" customHeight="1">
      <c r="A27" s="42" t="s">
        <v>30</v>
      </c>
      <c r="B27" s="174" t="s">
        <v>291</v>
      </c>
      <c r="C27" s="174" t="s">
        <v>292</v>
      </c>
      <c r="D27" s="174" t="s">
        <v>293</v>
      </c>
      <c r="E27" s="174" t="s">
        <v>294</v>
      </c>
      <c r="F27" s="182" t="s">
        <v>295</v>
      </c>
      <c r="G27" s="175" t="s">
        <v>296</v>
      </c>
      <c r="H27" s="175" t="s">
        <v>297</v>
      </c>
      <c r="I27" s="175" t="s">
        <v>298</v>
      </c>
      <c r="J27" s="176" t="s">
        <v>299</v>
      </c>
      <c r="K27" s="176" t="s">
        <v>292</v>
      </c>
      <c r="L27" s="176" t="s">
        <v>300</v>
      </c>
      <c r="M27" s="181" t="s">
        <v>301</v>
      </c>
    </row>
    <row r="28" spans="1:13" ht="30" customHeight="1">
      <c r="A28" s="42" t="s">
        <v>361</v>
      </c>
      <c r="B28" s="174" t="s">
        <v>302</v>
      </c>
      <c r="C28" s="174" t="s">
        <v>303</v>
      </c>
      <c r="D28" s="174" t="s">
        <v>304</v>
      </c>
      <c r="E28" s="174" t="s">
        <v>305</v>
      </c>
      <c r="F28" s="182" t="s">
        <v>306</v>
      </c>
      <c r="G28" s="175" t="s">
        <v>303</v>
      </c>
      <c r="H28" s="175" t="s">
        <v>307</v>
      </c>
      <c r="I28" s="175" t="s">
        <v>308</v>
      </c>
      <c r="J28" s="176" t="s">
        <v>303</v>
      </c>
      <c r="K28" s="176" t="s">
        <v>303</v>
      </c>
      <c r="L28" s="176">
        <v>0</v>
      </c>
      <c r="M28" s="181">
        <v>100</v>
      </c>
    </row>
    <row r="29" spans="1:13" ht="30" customHeight="1">
      <c r="A29" s="42" t="s">
        <v>396</v>
      </c>
      <c r="B29" s="174" t="s">
        <v>309</v>
      </c>
      <c r="C29" s="174" t="s">
        <v>309</v>
      </c>
      <c r="D29" s="174">
        <v>0</v>
      </c>
      <c r="E29" s="174">
        <v>100</v>
      </c>
      <c r="F29" s="182" t="s">
        <v>309</v>
      </c>
      <c r="G29" s="175" t="s">
        <v>309</v>
      </c>
      <c r="H29" s="175">
        <v>0</v>
      </c>
      <c r="I29" s="175">
        <v>100</v>
      </c>
      <c r="J29" s="176" t="s">
        <v>309</v>
      </c>
      <c r="K29" s="176" t="s">
        <v>309</v>
      </c>
      <c r="L29" s="176">
        <v>0</v>
      </c>
      <c r="M29" s="181">
        <v>100</v>
      </c>
    </row>
    <row r="30" spans="1:13" ht="30" customHeight="1">
      <c r="A30" s="42" t="s">
        <v>363</v>
      </c>
      <c r="B30" s="174" t="s">
        <v>310</v>
      </c>
      <c r="C30" s="174" t="s">
        <v>311</v>
      </c>
      <c r="D30" s="174" t="s">
        <v>307</v>
      </c>
      <c r="E30" s="174" t="s">
        <v>312</v>
      </c>
      <c r="F30" s="182" t="s">
        <v>311</v>
      </c>
      <c r="G30" s="175" t="s">
        <v>311</v>
      </c>
      <c r="H30" s="175">
        <v>0</v>
      </c>
      <c r="I30" s="175">
        <v>100</v>
      </c>
      <c r="J30" s="176" t="s">
        <v>313</v>
      </c>
      <c r="K30" s="176" t="s">
        <v>311</v>
      </c>
      <c r="L30" s="176" t="s">
        <v>314</v>
      </c>
      <c r="M30" s="181" t="s">
        <v>315</v>
      </c>
    </row>
    <row r="31" spans="1:13" ht="30" customHeight="1">
      <c r="A31" s="42" t="s">
        <v>364</v>
      </c>
      <c r="B31" s="174" t="s">
        <v>61</v>
      </c>
      <c r="C31" s="174" t="s">
        <v>61</v>
      </c>
      <c r="D31" s="174">
        <v>0</v>
      </c>
      <c r="E31" s="174">
        <v>100</v>
      </c>
      <c r="F31" s="182" t="s">
        <v>61</v>
      </c>
      <c r="G31" s="175" t="s">
        <v>61</v>
      </c>
      <c r="H31" s="175">
        <v>0</v>
      </c>
      <c r="I31" s="175">
        <v>100</v>
      </c>
      <c r="J31" s="176" t="s">
        <v>61</v>
      </c>
      <c r="K31" s="176" t="s">
        <v>61</v>
      </c>
      <c r="L31" s="176">
        <v>0</v>
      </c>
      <c r="M31" s="181">
        <v>100</v>
      </c>
    </row>
    <row r="32" spans="1:13" ht="30" customHeight="1">
      <c r="A32" s="42" t="s">
        <v>365</v>
      </c>
      <c r="B32" s="174" t="s">
        <v>316</v>
      </c>
      <c r="C32" s="175" t="s">
        <v>316</v>
      </c>
      <c r="D32" s="175">
        <v>0</v>
      </c>
      <c r="E32" s="175">
        <v>100</v>
      </c>
      <c r="F32" s="182" t="s">
        <v>316</v>
      </c>
      <c r="G32" s="175" t="s">
        <v>316</v>
      </c>
      <c r="H32" s="175">
        <v>0</v>
      </c>
      <c r="I32" s="175">
        <v>100</v>
      </c>
      <c r="J32" s="176" t="s">
        <v>316</v>
      </c>
      <c r="K32" s="176" t="s">
        <v>316</v>
      </c>
      <c r="L32" s="176">
        <v>0</v>
      </c>
      <c r="M32" s="181">
        <v>100</v>
      </c>
    </row>
    <row r="33" spans="1:13" ht="30" customHeight="1">
      <c r="A33" s="42" t="s">
        <v>366</v>
      </c>
      <c r="B33" s="182" t="s">
        <v>317</v>
      </c>
      <c r="C33" s="175" t="s">
        <v>318</v>
      </c>
      <c r="D33" s="175" t="s">
        <v>319</v>
      </c>
      <c r="E33" s="175" t="s">
        <v>320</v>
      </c>
      <c r="F33" s="182" t="s">
        <v>317</v>
      </c>
      <c r="G33" s="175" t="s">
        <v>318</v>
      </c>
      <c r="H33" s="175" t="s">
        <v>319</v>
      </c>
      <c r="I33" s="175" t="s">
        <v>320</v>
      </c>
      <c r="J33" s="176" t="s">
        <v>321</v>
      </c>
      <c r="K33" s="176" t="s">
        <v>318</v>
      </c>
      <c r="L33" s="176" t="s">
        <v>211</v>
      </c>
      <c r="M33" s="181" t="s">
        <v>322</v>
      </c>
    </row>
    <row r="34" spans="1:13" ht="30" customHeight="1">
      <c r="A34" s="42" t="s">
        <v>397</v>
      </c>
      <c r="B34" s="176" t="s">
        <v>323</v>
      </c>
      <c r="C34" s="176" t="s">
        <v>324</v>
      </c>
      <c r="D34" s="176" t="s">
        <v>324</v>
      </c>
      <c r="E34" s="181">
        <v>100</v>
      </c>
      <c r="F34" s="182" t="s">
        <v>323</v>
      </c>
      <c r="G34" s="175" t="s">
        <v>323</v>
      </c>
      <c r="H34" s="175">
        <v>0</v>
      </c>
      <c r="I34" s="175">
        <v>100</v>
      </c>
      <c r="J34" s="176" t="s">
        <v>323</v>
      </c>
      <c r="K34" s="176" t="s">
        <v>324</v>
      </c>
      <c r="L34" s="176">
        <v>0</v>
      </c>
      <c r="M34" s="181">
        <v>100</v>
      </c>
    </row>
    <row r="35" spans="1:13" ht="30" customHeight="1">
      <c r="A35" s="42" t="s">
        <v>398</v>
      </c>
      <c r="B35" s="187">
        <v>2.0099999999999998</v>
      </c>
      <c r="C35" s="175" t="s">
        <v>325</v>
      </c>
      <c r="D35" s="175">
        <v>-109</v>
      </c>
      <c r="E35" s="175">
        <v>48</v>
      </c>
      <c r="F35" s="182">
        <v>0</v>
      </c>
      <c r="G35" s="175" t="s">
        <v>325</v>
      </c>
      <c r="H35" s="175" t="s">
        <v>326</v>
      </c>
      <c r="I35" s="175" t="s">
        <v>327</v>
      </c>
      <c r="J35" s="176" t="s">
        <v>328</v>
      </c>
      <c r="K35" s="176" t="s">
        <v>325</v>
      </c>
      <c r="L35" s="176" t="s">
        <v>329</v>
      </c>
      <c r="M35" s="181" t="s">
        <v>330</v>
      </c>
    </row>
    <row r="36" spans="1:13" ht="30" customHeight="1">
      <c r="A36" s="101" t="s">
        <v>41</v>
      </c>
      <c r="B36" s="171" t="s">
        <v>331</v>
      </c>
      <c r="C36" s="171" t="s">
        <v>332</v>
      </c>
      <c r="D36" s="171" t="s">
        <v>333</v>
      </c>
      <c r="E36" s="171" t="s">
        <v>334</v>
      </c>
      <c r="F36" s="188" t="s">
        <v>335</v>
      </c>
      <c r="G36" s="172" t="s">
        <v>336</v>
      </c>
      <c r="H36" s="172" t="s">
        <v>337</v>
      </c>
      <c r="I36" s="172" t="s">
        <v>338</v>
      </c>
      <c r="J36" s="189" t="s">
        <v>339</v>
      </c>
      <c r="K36" s="189" t="s">
        <v>332</v>
      </c>
      <c r="L36" s="189" t="s">
        <v>340</v>
      </c>
      <c r="M36" s="189" t="s">
        <v>341</v>
      </c>
    </row>
  </sheetData>
  <mergeCells count="16">
    <mergeCell ref="A1:M1"/>
    <mergeCell ref="A2:M2"/>
    <mergeCell ref="A4:A6"/>
    <mergeCell ref="B4:E4"/>
    <mergeCell ref="F4:I4"/>
    <mergeCell ref="J4:M4"/>
    <mergeCell ref="B5:B6"/>
    <mergeCell ref="C5:C6"/>
    <mergeCell ref="L5:M5"/>
    <mergeCell ref="D5:E5"/>
    <mergeCell ref="F5:F6"/>
    <mergeCell ref="G5:G6"/>
    <mergeCell ref="J3:L3"/>
    <mergeCell ref="H5:I5"/>
    <mergeCell ref="J5:J6"/>
    <mergeCell ref="K5:K6"/>
  </mergeCells>
  <pageMargins left="0.7" right="0.2" top="0.25" bottom="0.25" header="0.3" footer="0.3"/>
  <pageSetup paperSize="9" scale="8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9"/>
  <sheetViews>
    <sheetView workbookViewId="0">
      <selection activeCell="Q4" sqref="Q4"/>
    </sheetView>
  </sheetViews>
  <sheetFormatPr defaultColWidth="9.140625" defaultRowHeight="15.75"/>
  <cols>
    <col min="1" max="1" width="31.7109375" style="29" customWidth="1"/>
    <col min="2" max="7" width="11" style="29" customWidth="1"/>
    <col min="8" max="8" width="11" style="124" customWidth="1"/>
    <col min="9" max="13" width="11" style="29" customWidth="1"/>
    <col min="14" max="16384" width="9.140625" style="29"/>
  </cols>
  <sheetData>
    <row r="1" spans="1:13" ht="24.75" customHeight="1">
      <c r="A1" s="288"/>
      <c r="B1" s="288"/>
      <c r="C1" s="288"/>
      <c r="D1" s="288"/>
      <c r="E1" s="28"/>
      <c r="I1" s="28"/>
      <c r="M1" s="28"/>
    </row>
    <row r="2" spans="1:13">
      <c r="A2" s="30"/>
      <c r="B2" s="30"/>
      <c r="C2" s="30"/>
      <c r="D2" s="30"/>
      <c r="E2" s="28"/>
      <c r="F2" s="28"/>
      <c r="G2" s="28"/>
      <c r="H2" s="125"/>
      <c r="I2" s="28"/>
      <c r="J2" s="28"/>
      <c r="K2" s="28"/>
      <c r="L2" s="28"/>
      <c r="M2" s="28"/>
    </row>
    <row r="3" spans="1:13" ht="23.25" customHeight="1">
      <c r="A3" s="288" t="s">
        <v>390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</row>
    <row r="4" spans="1:13">
      <c r="A4" s="289" t="s">
        <v>0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</row>
    <row r="5" spans="1:13">
      <c r="J5" s="287" t="s">
        <v>391</v>
      </c>
      <c r="K5" s="287"/>
      <c r="L5" s="287"/>
    </row>
    <row r="6" spans="1:13" ht="33.75" customHeight="1">
      <c r="A6" s="284" t="s">
        <v>1</v>
      </c>
      <c r="B6" s="284" t="s">
        <v>46</v>
      </c>
      <c r="C6" s="284"/>
      <c r="D6" s="284"/>
      <c r="E6" s="284"/>
      <c r="F6" s="284" t="s">
        <v>42</v>
      </c>
      <c r="G6" s="284"/>
      <c r="H6" s="284"/>
      <c r="I6" s="284"/>
      <c r="J6" s="284" t="s">
        <v>43</v>
      </c>
      <c r="K6" s="284"/>
      <c r="L6" s="284"/>
      <c r="M6" s="284"/>
    </row>
    <row r="7" spans="1:13" s="31" customFormat="1" ht="40.5" customHeight="1">
      <c r="A7" s="290"/>
      <c r="B7" s="285" t="s">
        <v>2</v>
      </c>
      <c r="C7" s="285" t="s">
        <v>3</v>
      </c>
      <c r="D7" s="284" t="s">
        <v>4</v>
      </c>
      <c r="E7" s="284"/>
      <c r="F7" s="285" t="s">
        <v>44</v>
      </c>
      <c r="G7" s="285" t="s">
        <v>45</v>
      </c>
      <c r="H7" s="284" t="s">
        <v>4</v>
      </c>
      <c r="I7" s="284"/>
      <c r="J7" s="285" t="s">
        <v>44</v>
      </c>
      <c r="K7" s="285" t="s">
        <v>45</v>
      </c>
      <c r="L7" s="284" t="s">
        <v>4</v>
      </c>
      <c r="M7" s="284"/>
    </row>
    <row r="8" spans="1:13" ht="42.75" customHeight="1">
      <c r="A8" s="290"/>
      <c r="B8" s="291"/>
      <c r="C8" s="291"/>
      <c r="D8" s="55" t="s">
        <v>5</v>
      </c>
      <c r="E8" s="55" t="s">
        <v>6</v>
      </c>
      <c r="F8" s="286"/>
      <c r="G8" s="330"/>
      <c r="H8" s="126" t="s">
        <v>5</v>
      </c>
      <c r="I8" s="55" t="s">
        <v>6</v>
      </c>
      <c r="J8" s="286"/>
      <c r="K8" s="286"/>
      <c r="L8" s="55" t="s">
        <v>5</v>
      </c>
      <c r="M8" s="55" t="s">
        <v>6</v>
      </c>
    </row>
    <row r="9" spans="1:13" s="131" customFormat="1" ht="30" customHeight="1">
      <c r="A9" s="33" t="s">
        <v>7</v>
      </c>
      <c r="B9" s="127">
        <v>739.94</v>
      </c>
      <c r="C9" s="127">
        <v>847.87</v>
      </c>
      <c r="D9" s="128">
        <f>C9-B9</f>
        <v>107.92999999999995</v>
      </c>
      <c r="E9" s="129">
        <v>114.59</v>
      </c>
      <c r="F9" s="129">
        <v>843.3</v>
      </c>
      <c r="G9" s="128">
        <v>856.58</v>
      </c>
      <c r="H9" s="128">
        <f>G9-F9</f>
        <v>13.280000000000086</v>
      </c>
      <c r="I9" s="129">
        <f>G9*100/F9</f>
        <v>101.57476580101981</v>
      </c>
      <c r="J9" s="128">
        <v>840.15</v>
      </c>
      <c r="K9" s="127">
        <v>847.87</v>
      </c>
      <c r="L9" s="130">
        <f>K9-J9</f>
        <v>7.7200000000000273</v>
      </c>
      <c r="M9" s="130">
        <f>K9*100/J9</f>
        <v>100.91888353270249</v>
      </c>
    </row>
    <row r="10" spans="1:13" ht="30" customHeight="1">
      <c r="A10" s="42" t="s">
        <v>8</v>
      </c>
      <c r="B10" s="132">
        <v>18.13</v>
      </c>
      <c r="C10" s="132">
        <v>35.42</v>
      </c>
      <c r="D10" s="133">
        <f t="shared" ref="D10:D37" si="0">C10-B10</f>
        <v>17.290000000000003</v>
      </c>
      <c r="E10" s="134">
        <f>C10*100/B10</f>
        <v>195.36679536679537</v>
      </c>
      <c r="F10" s="134">
        <v>32.36</v>
      </c>
      <c r="G10" s="133">
        <v>36.6</v>
      </c>
      <c r="H10" s="133">
        <f t="shared" ref="H10:H16" si="1">G10-F10</f>
        <v>4.240000000000002</v>
      </c>
      <c r="I10" s="134">
        <f t="shared" ref="I10:I37" si="2">G10*100/F10</f>
        <v>113.1025957972806</v>
      </c>
      <c r="J10" s="134">
        <v>33.11</v>
      </c>
      <c r="K10" s="132">
        <v>35.42</v>
      </c>
      <c r="L10" s="135">
        <f t="shared" ref="L10:L37" si="3">K10-J10</f>
        <v>2.3100000000000023</v>
      </c>
      <c r="M10" s="135">
        <f t="shared" ref="M10:M37" si="4">K10*100/J10</f>
        <v>106.97674418604652</v>
      </c>
    </row>
    <row r="11" spans="1:13" s="140" customFormat="1" ht="30" customHeight="1">
      <c r="A11" s="45" t="s">
        <v>9</v>
      </c>
      <c r="B11" s="136">
        <v>14.85</v>
      </c>
      <c r="C11" s="136">
        <v>31.82</v>
      </c>
      <c r="D11" s="137">
        <f t="shared" si="0"/>
        <v>16.97</v>
      </c>
      <c r="E11" s="138">
        <f>C11*100/B11</f>
        <v>214.27609427609428</v>
      </c>
      <c r="F11" s="138">
        <v>29.03</v>
      </c>
      <c r="G11" s="137">
        <v>32.35</v>
      </c>
      <c r="H11" s="137">
        <f t="shared" si="1"/>
        <v>3.3200000000000003</v>
      </c>
      <c r="I11" s="138">
        <f t="shared" si="2"/>
        <v>111.43644505683775</v>
      </c>
      <c r="J11" s="138">
        <v>29.53</v>
      </c>
      <c r="K11" s="136">
        <v>31.82</v>
      </c>
      <c r="L11" s="139">
        <f t="shared" si="3"/>
        <v>2.2899999999999991</v>
      </c>
      <c r="M11" s="139">
        <f t="shared" si="4"/>
        <v>107.75482560108364</v>
      </c>
    </row>
    <row r="12" spans="1:13" ht="29.25" customHeight="1">
      <c r="A12" s="42" t="s">
        <v>10</v>
      </c>
      <c r="B12" s="132">
        <v>8.0500000000000007</v>
      </c>
      <c r="C12" s="132">
        <v>20.07</v>
      </c>
      <c r="D12" s="133">
        <f t="shared" si="0"/>
        <v>12.02</v>
      </c>
      <c r="E12" s="134">
        <f t="shared" ref="E12:E37" si="5">C12*100/B12</f>
        <v>249.31677018633539</v>
      </c>
      <c r="F12" s="134">
        <v>17.55</v>
      </c>
      <c r="G12" s="133">
        <v>20.48</v>
      </c>
      <c r="H12" s="133">
        <f t="shared" si="1"/>
        <v>2.9299999999999997</v>
      </c>
      <c r="I12" s="134">
        <f t="shared" si="2"/>
        <v>116.6951566951567</v>
      </c>
      <c r="J12" s="134">
        <v>18.12</v>
      </c>
      <c r="K12" s="132">
        <v>20.07</v>
      </c>
      <c r="L12" s="135">
        <f t="shared" si="3"/>
        <v>1.9499999999999993</v>
      </c>
      <c r="M12" s="135">
        <f t="shared" si="4"/>
        <v>110.7615894039735</v>
      </c>
    </row>
    <row r="13" spans="1:13" ht="23.25" customHeight="1">
      <c r="A13" s="42" t="s">
        <v>11</v>
      </c>
      <c r="B13" s="132">
        <v>179.12</v>
      </c>
      <c r="C13" s="132">
        <v>219.47</v>
      </c>
      <c r="D13" s="133">
        <f t="shared" si="0"/>
        <v>40.349999999999994</v>
      </c>
      <c r="E13" s="134">
        <f t="shared" si="5"/>
        <v>122.52679767753462</v>
      </c>
      <c r="F13" s="134">
        <v>216.39</v>
      </c>
      <c r="G13" s="133">
        <v>221.99</v>
      </c>
      <c r="H13" s="133">
        <f t="shared" si="1"/>
        <v>5.6000000000000227</v>
      </c>
      <c r="I13" s="134">
        <f t="shared" si="2"/>
        <v>102.58791995933269</v>
      </c>
      <c r="J13" s="134">
        <v>212.14</v>
      </c>
      <c r="K13" s="132">
        <v>219.47</v>
      </c>
      <c r="L13" s="135">
        <f t="shared" si="3"/>
        <v>7.3300000000000125</v>
      </c>
      <c r="M13" s="135">
        <f t="shared" si="4"/>
        <v>103.45526539077969</v>
      </c>
    </row>
    <row r="14" spans="1:13" ht="22.5" customHeight="1">
      <c r="A14" s="42" t="s">
        <v>352</v>
      </c>
      <c r="B14" s="142">
        <v>527.12</v>
      </c>
      <c r="C14" s="132">
        <v>566.99</v>
      </c>
      <c r="D14" s="133">
        <f t="shared" si="0"/>
        <v>39.870000000000005</v>
      </c>
      <c r="E14" s="134">
        <f t="shared" si="5"/>
        <v>107.56374260130521</v>
      </c>
      <c r="F14" s="134">
        <v>571.26</v>
      </c>
      <c r="G14" s="134">
        <v>571.45000000000005</v>
      </c>
      <c r="H14" s="133">
        <f t="shared" si="1"/>
        <v>0.19000000000005457</v>
      </c>
      <c r="I14" s="134">
        <f t="shared" si="2"/>
        <v>100.03325981164446</v>
      </c>
      <c r="J14" s="134">
        <v>571.03</v>
      </c>
      <c r="K14" s="132">
        <v>566.99</v>
      </c>
      <c r="L14" s="135">
        <f t="shared" si="3"/>
        <v>-4.0399999999999636</v>
      </c>
      <c r="M14" s="135">
        <f t="shared" si="4"/>
        <v>99.292506523300005</v>
      </c>
    </row>
    <row r="15" spans="1:13" s="140" customFormat="1" ht="30" customHeight="1">
      <c r="A15" s="45" t="s">
        <v>15</v>
      </c>
      <c r="B15" s="143">
        <v>46.32</v>
      </c>
      <c r="C15" s="136">
        <v>41.97</v>
      </c>
      <c r="D15" s="137">
        <f t="shared" si="0"/>
        <v>-4.3500000000000014</v>
      </c>
      <c r="E15" s="138">
        <f t="shared" si="5"/>
        <v>90.608808290155437</v>
      </c>
      <c r="F15" s="138">
        <v>46.32</v>
      </c>
      <c r="G15" s="138">
        <v>41.97</v>
      </c>
      <c r="H15" s="137">
        <f>G15-F15</f>
        <v>-4.3500000000000014</v>
      </c>
      <c r="I15" s="138">
        <f t="shared" si="2"/>
        <v>90.608808290155437</v>
      </c>
      <c r="J15" s="138">
        <v>46.32</v>
      </c>
      <c r="K15" s="136">
        <v>41.97</v>
      </c>
      <c r="L15" s="139">
        <f t="shared" si="3"/>
        <v>-4.3500000000000014</v>
      </c>
      <c r="M15" s="139">
        <f t="shared" si="4"/>
        <v>90.608808290155437</v>
      </c>
    </row>
    <row r="16" spans="1:13" ht="30" customHeight="1">
      <c r="A16" s="42" t="s">
        <v>353</v>
      </c>
      <c r="B16" s="144">
        <v>4.53</v>
      </c>
      <c r="C16" s="141">
        <v>5.92</v>
      </c>
      <c r="D16" s="133">
        <f t="shared" si="0"/>
        <v>1.3899999999999997</v>
      </c>
      <c r="E16" s="134">
        <f t="shared" si="5"/>
        <v>130.68432671081678</v>
      </c>
      <c r="F16" s="134">
        <v>5.75</v>
      </c>
      <c r="G16" s="134">
        <v>6.05</v>
      </c>
      <c r="H16" s="133">
        <f t="shared" si="1"/>
        <v>0.29999999999999982</v>
      </c>
      <c r="I16" s="134">
        <f t="shared" si="2"/>
        <v>105.21739130434783</v>
      </c>
      <c r="J16" s="134">
        <v>5.74</v>
      </c>
      <c r="K16" s="141">
        <v>5.92</v>
      </c>
      <c r="L16" s="135">
        <f t="shared" si="3"/>
        <v>0.17999999999999972</v>
      </c>
      <c r="M16" s="135">
        <f t="shared" si="4"/>
        <v>103.13588850174216</v>
      </c>
    </row>
    <row r="17" spans="1:13" ht="25.5" customHeight="1">
      <c r="A17" s="42" t="s">
        <v>354</v>
      </c>
      <c r="B17" s="141">
        <v>3</v>
      </c>
      <c r="C17" s="141">
        <v>0</v>
      </c>
      <c r="D17" s="133">
        <f t="shared" si="0"/>
        <v>-3</v>
      </c>
      <c r="E17" s="134"/>
      <c r="F17" s="134">
        <v>3</v>
      </c>
      <c r="G17" s="134"/>
      <c r="H17" s="133">
        <v>3</v>
      </c>
      <c r="I17" s="134"/>
      <c r="J17" s="134"/>
      <c r="K17" s="141"/>
      <c r="L17" s="135"/>
      <c r="M17" s="135"/>
    </row>
    <row r="18" spans="1:13" s="131" customFormat="1" ht="21.75" customHeight="1">
      <c r="A18" s="33" t="s">
        <v>19</v>
      </c>
      <c r="B18" s="127">
        <v>277.63</v>
      </c>
      <c r="C18" s="127">
        <v>167.92</v>
      </c>
      <c r="D18" s="128">
        <f t="shared" si="0"/>
        <v>-109.71000000000001</v>
      </c>
      <c r="E18" s="129">
        <f t="shared" si="5"/>
        <v>60.483377156647336</v>
      </c>
      <c r="F18" s="129">
        <v>173.35</v>
      </c>
      <c r="G18" s="129">
        <v>159.1</v>
      </c>
      <c r="H18" s="128">
        <f>G18-F18</f>
        <v>-14.25</v>
      </c>
      <c r="I18" s="129">
        <f t="shared" si="2"/>
        <v>91.779636573406407</v>
      </c>
      <c r="J18" s="129">
        <v>176.15</v>
      </c>
      <c r="K18" s="127">
        <v>167.92</v>
      </c>
      <c r="L18" s="130">
        <f t="shared" si="3"/>
        <v>-8.2300000000000182</v>
      </c>
      <c r="M18" s="130">
        <f t="shared" si="4"/>
        <v>95.327845586148172</v>
      </c>
    </row>
    <row r="19" spans="1:13" ht="18" customHeight="1">
      <c r="A19" s="42" t="s">
        <v>20</v>
      </c>
      <c r="B19" s="141">
        <v>1.26</v>
      </c>
      <c r="C19" s="141">
        <v>6.16</v>
      </c>
      <c r="D19" s="133">
        <f t="shared" si="0"/>
        <v>4.9000000000000004</v>
      </c>
      <c r="E19" s="134">
        <f t="shared" si="5"/>
        <v>488.88888888888886</v>
      </c>
      <c r="F19" s="134">
        <v>1.69</v>
      </c>
      <c r="G19" s="134">
        <v>1.69</v>
      </c>
      <c r="H19" s="133">
        <f t="shared" ref="H19:H37" si="6">G19-F19</f>
        <v>0</v>
      </c>
      <c r="I19" s="134">
        <f t="shared" si="2"/>
        <v>100</v>
      </c>
      <c r="J19" s="134">
        <v>1.45</v>
      </c>
      <c r="K19" s="141">
        <v>6.16</v>
      </c>
      <c r="L19" s="135">
        <f t="shared" si="3"/>
        <v>4.71</v>
      </c>
      <c r="M19" s="135">
        <f t="shared" si="4"/>
        <v>424.82758620689657</v>
      </c>
    </row>
    <row r="20" spans="1:13" ht="22.5" customHeight="1">
      <c r="A20" s="42" t="s">
        <v>21</v>
      </c>
      <c r="B20" s="141">
        <v>1.34</v>
      </c>
      <c r="C20" s="141">
        <v>1.4</v>
      </c>
      <c r="D20" s="133">
        <f t="shared" si="0"/>
        <v>5.9999999999999831E-2</v>
      </c>
      <c r="E20" s="134">
        <f t="shared" si="5"/>
        <v>104.4776119402985</v>
      </c>
      <c r="F20" s="134">
        <v>1.34</v>
      </c>
      <c r="G20" s="134">
        <v>1.34</v>
      </c>
      <c r="H20" s="133">
        <f t="shared" si="6"/>
        <v>0</v>
      </c>
      <c r="I20" s="134">
        <f t="shared" si="2"/>
        <v>100</v>
      </c>
      <c r="J20" s="134">
        <v>1.34</v>
      </c>
      <c r="K20" s="141">
        <v>1.4</v>
      </c>
      <c r="L20" s="135">
        <f t="shared" si="3"/>
        <v>5.9999999999999831E-2</v>
      </c>
      <c r="M20" s="135">
        <f t="shared" si="4"/>
        <v>104.4776119402985</v>
      </c>
    </row>
    <row r="21" spans="1:13" ht="18.75" customHeight="1">
      <c r="A21" s="42" t="s">
        <v>22</v>
      </c>
      <c r="B21" s="141"/>
      <c r="C21" s="141"/>
      <c r="D21" s="133">
        <f t="shared" si="0"/>
        <v>0</v>
      </c>
      <c r="E21" s="134"/>
      <c r="F21" s="134"/>
      <c r="G21" s="134"/>
      <c r="H21" s="133">
        <f t="shared" si="6"/>
        <v>0</v>
      </c>
      <c r="I21" s="134"/>
      <c r="J21" s="134"/>
      <c r="K21" s="141"/>
      <c r="L21" s="135">
        <f t="shared" si="3"/>
        <v>0</v>
      </c>
      <c r="M21" s="135"/>
    </row>
    <row r="22" spans="1:13" ht="30" customHeight="1">
      <c r="A22" s="42" t="s">
        <v>23</v>
      </c>
      <c r="B22" s="141">
        <v>13.06</v>
      </c>
      <c r="C22" s="141">
        <v>2.39</v>
      </c>
      <c r="D22" s="133">
        <f t="shared" si="0"/>
        <v>-10.67</v>
      </c>
      <c r="E22" s="134">
        <f t="shared" si="5"/>
        <v>18.300153139356816</v>
      </c>
      <c r="F22" s="134">
        <v>2.39</v>
      </c>
      <c r="G22" s="134">
        <v>2.39</v>
      </c>
      <c r="H22" s="133">
        <f t="shared" si="6"/>
        <v>0</v>
      </c>
      <c r="I22" s="134">
        <f t="shared" si="2"/>
        <v>100</v>
      </c>
      <c r="J22" s="134">
        <v>2.2000000000000002</v>
      </c>
      <c r="K22" s="141">
        <v>2.39</v>
      </c>
      <c r="L22" s="135">
        <f t="shared" si="3"/>
        <v>0.18999999999999995</v>
      </c>
      <c r="M22" s="135">
        <f t="shared" si="4"/>
        <v>108.63636363636363</v>
      </c>
    </row>
    <row r="23" spans="1:13" ht="30" customHeight="1">
      <c r="A23" s="42" t="s">
        <v>24</v>
      </c>
      <c r="B23" s="141">
        <v>2.57</v>
      </c>
      <c r="C23" s="141">
        <v>1.95</v>
      </c>
      <c r="D23" s="133">
        <f t="shared" si="0"/>
        <v>-0.61999999999999988</v>
      </c>
      <c r="E23" s="134">
        <f t="shared" si="5"/>
        <v>75.875486381322958</v>
      </c>
      <c r="F23" s="134">
        <v>1.95</v>
      </c>
      <c r="G23" s="134">
        <v>1.95</v>
      </c>
      <c r="H23" s="133">
        <f t="shared" si="6"/>
        <v>0</v>
      </c>
      <c r="I23" s="134">
        <f t="shared" si="2"/>
        <v>100</v>
      </c>
      <c r="J23" s="134">
        <v>1.95</v>
      </c>
      <c r="K23" s="141">
        <v>1.95</v>
      </c>
      <c r="L23" s="135">
        <f t="shared" si="3"/>
        <v>0</v>
      </c>
      <c r="M23" s="135">
        <f t="shared" si="4"/>
        <v>100</v>
      </c>
    </row>
    <row r="24" spans="1:13" ht="30" customHeight="1">
      <c r="A24" s="42" t="s">
        <v>355</v>
      </c>
      <c r="B24" s="141">
        <v>30</v>
      </c>
      <c r="C24" s="141">
        <v>0</v>
      </c>
      <c r="D24" s="133">
        <f t="shared" si="0"/>
        <v>-30</v>
      </c>
      <c r="E24" s="134">
        <v>0</v>
      </c>
      <c r="F24" s="134"/>
      <c r="G24" s="134"/>
      <c r="H24" s="133"/>
      <c r="I24" s="134"/>
      <c r="J24" s="134"/>
      <c r="K24" s="141"/>
      <c r="L24" s="135"/>
      <c r="M24" s="135"/>
    </row>
    <row r="25" spans="1:13" ht="30" customHeight="1">
      <c r="A25" s="42" t="s">
        <v>356</v>
      </c>
      <c r="B25" s="132">
        <v>116.68</v>
      </c>
      <c r="C25" s="132">
        <v>67.31</v>
      </c>
      <c r="D25" s="133">
        <f t="shared" si="0"/>
        <v>-49.370000000000005</v>
      </c>
      <c r="E25" s="134">
        <f t="shared" si="5"/>
        <v>57.687692835104556</v>
      </c>
      <c r="F25" s="134">
        <v>85.42</v>
      </c>
      <c r="G25" s="134">
        <v>63.65</v>
      </c>
      <c r="H25" s="133">
        <f t="shared" si="6"/>
        <v>-21.770000000000003</v>
      </c>
      <c r="I25" s="134">
        <f t="shared" si="2"/>
        <v>74.51416530086631</v>
      </c>
      <c r="J25" s="134">
        <v>98.91</v>
      </c>
      <c r="K25" s="132">
        <v>67.31</v>
      </c>
      <c r="L25" s="135">
        <f t="shared" si="3"/>
        <v>-31.599999999999994</v>
      </c>
      <c r="M25" s="135">
        <f t="shared" si="4"/>
        <v>68.051764230108176</v>
      </c>
    </row>
    <row r="26" spans="1:13" ht="30" customHeight="1">
      <c r="A26" s="42" t="s">
        <v>357</v>
      </c>
      <c r="B26" s="141">
        <v>0.5</v>
      </c>
      <c r="C26" s="141">
        <v>0.54</v>
      </c>
      <c r="D26" s="133">
        <f t="shared" si="0"/>
        <v>4.0000000000000036E-2</v>
      </c>
      <c r="E26" s="134">
        <f t="shared" si="5"/>
        <v>108</v>
      </c>
      <c r="F26" s="134">
        <v>0.38</v>
      </c>
      <c r="G26" s="134">
        <v>0.39</v>
      </c>
      <c r="H26" s="133">
        <f t="shared" si="6"/>
        <v>1.0000000000000009E-2</v>
      </c>
      <c r="I26" s="134">
        <f t="shared" si="2"/>
        <v>102.63157894736842</v>
      </c>
      <c r="J26" s="134">
        <v>0.27</v>
      </c>
      <c r="K26" s="141">
        <v>0.54</v>
      </c>
      <c r="L26" s="135">
        <f t="shared" si="3"/>
        <v>0.27</v>
      </c>
      <c r="M26" s="135">
        <f t="shared" si="4"/>
        <v>200</v>
      </c>
    </row>
    <row r="27" spans="1:13" ht="30" customHeight="1">
      <c r="A27" s="42" t="s">
        <v>358</v>
      </c>
      <c r="B27" s="141">
        <v>4.54</v>
      </c>
      <c r="C27" s="141">
        <v>1.36</v>
      </c>
      <c r="D27" s="133">
        <f t="shared" si="0"/>
        <v>-3.1799999999999997</v>
      </c>
      <c r="E27" s="134">
        <f t="shared" si="5"/>
        <v>29.955947136563875</v>
      </c>
      <c r="F27" s="134">
        <v>1.36</v>
      </c>
      <c r="G27" s="134">
        <v>1.36</v>
      </c>
      <c r="H27" s="133">
        <f t="shared" si="6"/>
        <v>0</v>
      </c>
      <c r="I27" s="134">
        <f t="shared" si="2"/>
        <v>99.999999999999986</v>
      </c>
      <c r="J27" s="134">
        <v>1.36</v>
      </c>
      <c r="K27" s="141">
        <v>1.36</v>
      </c>
      <c r="L27" s="135">
        <f t="shared" si="3"/>
        <v>0</v>
      </c>
      <c r="M27" s="135">
        <f t="shared" si="4"/>
        <v>99.999999999999986</v>
      </c>
    </row>
    <row r="28" spans="1:13" ht="21.75" customHeight="1">
      <c r="A28" s="42" t="s">
        <v>359</v>
      </c>
      <c r="B28" s="132"/>
      <c r="C28" s="141"/>
      <c r="D28" s="133">
        <f t="shared" si="0"/>
        <v>0</v>
      </c>
      <c r="E28" s="134"/>
      <c r="F28" s="134"/>
      <c r="G28" s="134"/>
      <c r="H28" s="133">
        <f t="shared" si="6"/>
        <v>0</v>
      </c>
      <c r="I28" s="134"/>
      <c r="J28" s="134"/>
      <c r="K28" s="141"/>
      <c r="L28" s="135">
        <f t="shared" si="3"/>
        <v>0</v>
      </c>
      <c r="M28" s="135"/>
    </row>
    <row r="29" spans="1:13" ht="21" customHeight="1">
      <c r="A29" s="42" t="s">
        <v>360</v>
      </c>
      <c r="B29" s="141">
        <v>50.6</v>
      </c>
      <c r="C29" s="141">
        <v>38.590000000000003</v>
      </c>
      <c r="D29" s="133">
        <f t="shared" si="0"/>
        <v>-12.009999999999998</v>
      </c>
      <c r="E29" s="134">
        <f t="shared" si="5"/>
        <v>76.264822134387359</v>
      </c>
      <c r="F29" s="134">
        <v>38</v>
      </c>
      <c r="G29" s="134">
        <v>37.08</v>
      </c>
      <c r="H29" s="133">
        <f t="shared" si="6"/>
        <v>-0.92000000000000171</v>
      </c>
      <c r="I29" s="134">
        <f t="shared" si="2"/>
        <v>97.578947368421055</v>
      </c>
      <c r="J29" s="134">
        <v>38.19</v>
      </c>
      <c r="K29" s="141">
        <v>38.590000000000003</v>
      </c>
      <c r="L29" s="135">
        <f t="shared" si="3"/>
        <v>0.40000000000000568</v>
      </c>
      <c r="M29" s="135">
        <f t="shared" si="4"/>
        <v>101.0473946059178</v>
      </c>
    </row>
    <row r="30" spans="1:13" ht="30" customHeight="1">
      <c r="A30" s="42" t="s">
        <v>361</v>
      </c>
      <c r="B30" s="141">
        <v>4.9400000000000004</v>
      </c>
      <c r="C30" s="141">
        <v>4.54</v>
      </c>
      <c r="D30" s="133">
        <f t="shared" si="0"/>
        <v>-0.40000000000000036</v>
      </c>
      <c r="E30" s="134">
        <f t="shared" si="5"/>
        <v>91.902834008097159</v>
      </c>
      <c r="F30" s="134">
        <v>4.54</v>
      </c>
      <c r="G30" s="134">
        <v>4.54</v>
      </c>
      <c r="H30" s="133">
        <f t="shared" si="6"/>
        <v>0</v>
      </c>
      <c r="I30" s="134">
        <f t="shared" si="2"/>
        <v>100</v>
      </c>
      <c r="J30" s="134">
        <v>4.54</v>
      </c>
      <c r="K30" s="141">
        <v>4.54</v>
      </c>
      <c r="L30" s="135">
        <f t="shared" si="3"/>
        <v>0</v>
      </c>
      <c r="M30" s="135">
        <f t="shared" si="4"/>
        <v>100</v>
      </c>
    </row>
    <row r="31" spans="1:13" ht="30" customHeight="1">
      <c r="A31" s="42" t="s">
        <v>362</v>
      </c>
      <c r="B31" s="141"/>
      <c r="C31" s="141"/>
      <c r="D31" s="133"/>
      <c r="E31" s="134"/>
      <c r="F31" s="134"/>
      <c r="G31" s="134"/>
      <c r="H31" s="133"/>
      <c r="I31" s="134"/>
      <c r="J31" s="134">
        <v>0.41</v>
      </c>
      <c r="K31" s="141"/>
      <c r="L31" s="135"/>
      <c r="M31" s="135">
        <f t="shared" si="4"/>
        <v>0</v>
      </c>
    </row>
    <row r="32" spans="1:13" ht="30" customHeight="1">
      <c r="A32" s="42" t="s">
        <v>363</v>
      </c>
      <c r="B32" s="132">
        <v>19.52</v>
      </c>
      <c r="C32" s="132">
        <v>19.22</v>
      </c>
      <c r="D32" s="133">
        <f t="shared" si="0"/>
        <v>-0.30000000000000071</v>
      </c>
      <c r="E32" s="134">
        <f t="shared" si="5"/>
        <v>98.463114754098356</v>
      </c>
      <c r="F32" s="134">
        <v>17.23</v>
      </c>
      <c r="G32" s="134">
        <v>19.34</v>
      </c>
      <c r="H32" s="133">
        <f t="shared" si="6"/>
        <v>2.1099999999999994</v>
      </c>
      <c r="I32" s="134">
        <f t="shared" si="2"/>
        <v>112.2460824143935</v>
      </c>
      <c r="J32" s="134">
        <v>18.850000000000001</v>
      </c>
      <c r="K32" s="132">
        <v>19.22</v>
      </c>
      <c r="L32" s="135">
        <f t="shared" si="3"/>
        <v>0.36999999999999744</v>
      </c>
      <c r="M32" s="135">
        <f t="shared" si="4"/>
        <v>101.9628647214854</v>
      </c>
    </row>
    <row r="33" spans="1:13" ht="30" customHeight="1">
      <c r="A33" s="42" t="s">
        <v>364</v>
      </c>
      <c r="B33" s="141">
        <v>5.19</v>
      </c>
      <c r="C33" s="141">
        <v>5.26</v>
      </c>
      <c r="D33" s="133">
        <f t="shared" si="0"/>
        <v>6.9999999999999396E-2</v>
      </c>
      <c r="E33" s="134">
        <f t="shared" si="5"/>
        <v>101.34874759152216</v>
      </c>
      <c r="F33" s="134">
        <v>5.26</v>
      </c>
      <c r="G33" s="134">
        <v>5.26</v>
      </c>
      <c r="H33" s="133">
        <f t="shared" si="6"/>
        <v>0</v>
      </c>
      <c r="I33" s="134">
        <f t="shared" si="2"/>
        <v>100</v>
      </c>
      <c r="J33" s="134">
        <v>5.26</v>
      </c>
      <c r="K33" s="141">
        <v>5.26</v>
      </c>
      <c r="L33" s="135">
        <f t="shared" si="3"/>
        <v>0</v>
      </c>
      <c r="M33" s="135">
        <f t="shared" si="4"/>
        <v>100</v>
      </c>
    </row>
    <row r="34" spans="1:13" ht="22.5" customHeight="1">
      <c r="A34" s="42" t="s">
        <v>365</v>
      </c>
      <c r="B34" s="141"/>
      <c r="C34" s="141"/>
      <c r="D34" s="133">
        <f t="shared" si="0"/>
        <v>0</v>
      </c>
      <c r="E34" s="134"/>
      <c r="F34" s="134"/>
      <c r="G34" s="134"/>
      <c r="H34" s="133">
        <f t="shared" si="6"/>
        <v>0</v>
      </c>
      <c r="I34" s="134"/>
      <c r="J34" s="134"/>
      <c r="K34" s="141"/>
      <c r="L34" s="135">
        <f t="shared" si="3"/>
        <v>0</v>
      </c>
      <c r="M34" s="135"/>
    </row>
    <row r="35" spans="1:13" ht="30" customHeight="1">
      <c r="A35" s="42" t="s">
        <v>366</v>
      </c>
      <c r="B35" s="141">
        <v>20.27</v>
      </c>
      <c r="C35" s="141">
        <v>6.64</v>
      </c>
      <c r="D35" s="133">
        <f t="shared" si="0"/>
        <v>-13.629999999999999</v>
      </c>
      <c r="E35" s="134">
        <f t="shared" si="5"/>
        <v>32.757770103601381</v>
      </c>
      <c r="F35" s="134">
        <v>6.64</v>
      </c>
      <c r="G35" s="134">
        <v>6.64</v>
      </c>
      <c r="H35" s="133">
        <f t="shared" si="6"/>
        <v>0</v>
      </c>
      <c r="I35" s="134">
        <f t="shared" si="2"/>
        <v>100</v>
      </c>
      <c r="J35" s="134">
        <v>6.42</v>
      </c>
      <c r="K35" s="141">
        <v>6.64</v>
      </c>
      <c r="L35" s="135">
        <f t="shared" si="3"/>
        <v>0.21999999999999975</v>
      </c>
      <c r="M35" s="135">
        <f t="shared" si="4"/>
        <v>103.42679127725857</v>
      </c>
    </row>
    <row r="36" spans="1:13" ht="30" customHeight="1">
      <c r="A36" s="42" t="s">
        <v>367</v>
      </c>
      <c r="B36" s="141">
        <v>5.0999999999999996</v>
      </c>
      <c r="C36" s="141">
        <v>5.0999999999999996</v>
      </c>
      <c r="D36" s="133">
        <f t="shared" si="0"/>
        <v>0</v>
      </c>
      <c r="E36" s="134">
        <f t="shared" si="5"/>
        <v>100</v>
      </c>
      <c r="F36" s="134">
        <v>5.0999999999999996</v>
      </c>
      <c r="G36" s="134">
        <v>5.0999999999999996</v>
      </c>
      <c r="H36" s="133">
        <f t="shared" si="6"/>
        <v>0</v>
      </c>
      <c r="I36" s="134">
        <f t="shared" si="2"/>
        <v>100</v>
      </c>
      <c r="J36" s="134">
        <v>5.0999999999999996</v>
      </c>
      <c r="K36" s="141">
        <v>5.0999999999999996</v>
      </c>
      <c r="L36" s="135">
        <f t="shared" si="3"/>
        <v>0</v>
      </c>
      <c r="M36" s="135">
        <f t="shared" si="4"/>
        <v>100</v>
      </c>
    </row>
    <row r="37" spans="1:13" s="131" customFormat="1" ht="24.75" customHeight="1">
      <c r="A37" s="33" t="s">
        <v>41</v>
      </c>
      <c r="B37" s="127">
        <v>4.71</v>
      </c>
      <c r="C37" s="127">
        <v>6.5</v>
      </c>
      <c r="D37" s="128">
        <f t="shared" si="0"/>
        <v>1.79</v>
      </c>
      <c r="E37" s="129">
        <f t="shared" si="5"/>
        <v>138.00424628450105</v>
      </c>
      <c r="F37" s="129">
        <v>5.63</v>
      </c>
      <c r="G37" s="129">
        <v>6.6</v>
      </c>
      <c r="H37" s="128">
        <f t="shared" si="6"/>
        <v>0.96999999999999975</v>
      </c>
      <c r="I37" s="129">
        <f t="shared" si="2"/>
        <v>117.22912966252221</v>
      </c>
      <c r="J37" s="129">
        <v>5.99</v>
      </c>
      <c r="K37" s="127">
        <v>6.5</v>
      </c>
      <c r="L37" s="130">
        <f t="shared" si="3"/>
        <v>0.50999999999999979</v>
      </c>
      <c r="M37" s="130">
        <f t="shared" si="4"/>
        <v>108.51419031719531</v>
      </c>
    </row>
    <row r="39" spans="1:13">
      <c r="H39" s="145"/>
    </row>
  </sheetData>
  <mergeCells count="17">
    <mergeCell ref="A1:D1"/>
    <mergeCell ref="A3:M3"/>
    <mergeCell ref="A4:M4"/>
    <mergeCell ref="A6:A8"/>
    <mergeCell ref="B6:E6"/>
    <mergeCell ref="F6:I6"/>
    <mergeCell ref="J6:M6"/>
    <mergeCell ref="B7:B8"/>
    <mergeCell ref="C7:C8"/>
    <mergeCell ref="D7:E7"/>
    <mergeCell ref="F7:F8"/>
    <mergeCell ref="G7:G8"/>
    <mergeCell ref="H7:I7"/>
    <mergeCell ref="J7:J8"/>
    <mergeCell ref="K7:K8"/>
    <mergeCell ref="J5:L5"/>
    <mergeCell ref="L7:M7"/>
  </mergeCells>
  <pageMargins left="0.7" right="0.2" top="0.5" bottom="0.25" header="0.3" footer="0.3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0"/>
  <sheetViews>
    <sheetView topLeftCell="A22" workbookViewId="0">
      <selection activeCell="H9" sqref="H9"/>
    </sheetView>
  </sheetViews>
  <sheetFormatPr defaultColWidth="11.5703125" defaultRowHeight="15"/>
  <cols>
    <col min="1" max="1" width="25" style="100" customWidth="1"/>
    <col min="2" max="16384" width="11.5703125" style="100"/>
  </cols>
  <sheetData>
    <row r="1" spans="1:13" ht="15.75">
      <c r="A1" s="288"/>
      <c r="B1" s="288"/>
      <c r="C1" s="288"/>
      <c r="D1" s="288"/>
      <c r="E1" s="28"/>
      <c r="F1" s="29"/>
      <c r="G1" s="29"/>
      <c r="H1" s="29"/>
      <c r="I1" s="28"/>
      <c r="J1" s="29"/>
      <c r="K1" s="29"/>
      <c r="L1" s="29"/>
      <c r="M1" s="28"/>
    </row>
    <row r="2" spans="1:13" ht="15.75">
      <c r="A2" s="30"/>
      <c r="B2" s="30"/>
      <c r="C2" s="30"/>
      <c r="D2" s="30"/>
      <c r="E2" s="28"/>
      <c r="F2" s="28"/>
      <c r="G2" s="28"/>
      <c r="H2" s="28"/>
      <c r="I2" s="28"/>
      <c r="J2" s="28"/>
      <c r="K2" s="28"/>
      <c r="L2" s="28"/>
      <c r="M2" s="28"/>
    </row>
    <row r="3" spans="1:13" ht="15.75">
      <c r="A3" s="288" t="s">
        <v>373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</row>
    <row r="4" spans="1:13" ht="15.75">
      <c r="A4" s="289" t="s">
        <v>0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</row>
    <row r="5" spans="1:13" ht="15.75">
      <c r="A5" s="29"/>
      <c r="B5" s="29"/>
      <c r="C5" s="29"/>
      <c r="D5" s="29"/>
      <c r="E5" s="29"/>
      <c r="F5" s="29"/>
      <c r="G5" s="29"/>
      <c r="H5" s="29"/>
      <c r="I5" s="29"/>
      <c r="J5" s="287" t="s">
        <v>374</v>
      </c>
      <c r="K5" s="287"/>
      <c r="L5" s="29"/>
      <c r="M5" s="29"/>
    </row>
    <row r="6" spans="1:13" ht="36" customHeight="1">
      <c r="A6" s="284" t="s">
        <v>1</v>
      </c>
      <c r="B6" s="284" t="s">
        <v>66</v>
      </c>
      <c r="C6" s="284"/>
      <c r="D6" s="284"/>
      <c r="E6" s="284"/>
      <c r="F6" s="284" t="s">
        <v>42</v>
      </c>
      <c r="G6" s="284"/>
      <c r="H6" s="284"/>
      <c r="I6" s="284"/>
      <c r="J6" s="284" t="s">
        <v>43</v>
      </c>
      <c r="K6" s="284"/>
      <c r="L6" s="284"/>
      <c r="M6" s="284"/>
    </row>
    <row r="7" spans="1:13" ht="32.25" customHeight="1">
      <c r="A7" s="290"/>
      <c r="B7" s="285" t="s">
        <v>2</v>
      </c>
      <c r="C7" s="285" t="s">
        <v>3</v>
      </c>
      <c r="D7" s="284" t="s">
        <v>4</v>
      </c>
      <c r="E7" s="284"/>
      <c r="F7" s="285" t="s">
        <v>44</v>
      </c>
      <c r="G7" s="285" t="s">
        <v>45</v>
      </c>
      <c r="H7" s="284" t="s">
        <v>4</v>
      </c>
      <c r="I7" s="284"/>
      <c r="J7" s="285" t="s">
        <v>44</v>
      </c>
      <c r="K7" s="285" t="s">
        <v>45</v>
      </c>
      <c r="L7" s="284" t="s">
        <v>4</v>
      </c>
      <c r="M7" s="284"/>
    </row>
    <row r="8" spans="1:13" ht="47.25">
      <c r="A8" s="290"/>
      <c r="B8" s="291"/>
      <c r="C8" s="291"/>
      <c r="D8" s="55" t="s">
        <v>5</v>
      </c>
      <c r="E8" s="55" t="s">
        <v>6</v>
      </c>
      <c r="F8" s="286"/>
      <c r="G8" s="292"/>
      <c r="H8" s="55" t="s">
        <v>5</v>
      </c>
      <c r="I8" s="55" t="s">
        <v>6</v>
      </c>
      <c r="J8" s="286"/>
      <c r="K8" s="286"/>
      <c r="L8" s="55" t="s">
        <v>5</v>
      </c>
      <c r="M8" s="55" t="s">
        <v>6</v>
      </c>
    </row>
    <row r="9" spans="1:13" ht="15.75">
      <c r="A9" s="101" t="s">
        <v>7</v>
      </c>
      <c r="B9" s="102">
        <v>1159.4000000000001</v>
      </c>
      <c r="C9" s="102" t="s">
        <v>68</v>
      </c>
      <c r="D9" s="103" t="s">
        <v>69</v>
      </c>
      <c r="E9" s="103" t="s">
        <v>70</v>
      </c>
      <c r="F9" s="102" t="s">
        <v>67</v>
      </c>
      <c r="G9" s="103" t="s">
        <v>71</v>
      </c>
      <c r="H9" s="103" t="s">
        <v>72</v>
      </c>
      <c r="I9" s="102" t="s">
        <v>73</v>
      </c>
      <c r="J9" s="104">
        <v>1188.06</v>
      </c>
      <c r="K9" s="102">
        <v>1188.4100000000001</v>
      </c>
      <c r="L9" s="102" t="s">
        <v>74</v>
      </c>
      <c r="M9" s="102" t="s">
        <v>70</v>
      </c>
    </row>
    <row r="10" spans="1:13" ht="15.75">
      <c r="A10" s="105" t="s">
        <v>8</v>
      </c>
      <c r="B10" s="106">
        <v>133.29</v>
      </c>
      <c r="C10" s="106" t="s">
        <v>76</v>
      </c>
      <c r="D10" s="107" t="s">
        <v>77</v>
      </c>
      <c r="E10" s="107" t="s">
        <v>78</v>
      </c>
      <c r="F10" s="106" t="s">
        <v>75</v>
      </c>
      <c r="G10" s="107" t="s">
        <v>79</v>
      </c>
      <c r="H10" s="107" t="s">
        <v>80</v>
      </c>
      <c r="I10" s="106" t="s">
        <v>81</v>
      </c>
      <c r="J10" s="108">
        <v>140.28</v>
      </c>
      <c r="K10" s="106" t="s">
        <v>82</v>
      </c>
      <c r="L10" s="106" t="s">
        <v>83</v>
      </c>
      <c r="M10" s="106" t="s">
        <v>84</v>
      </c>
    </row>
    <row r="11" spans="1:13" ht="31.5">
      <c r="A11" s="109" t="s">
        <v>9</v>
      </c>
      <c r="B11" s="110">
        <v>120.76</v>
      </c>
      <c r="C11" s="110" t="s">
        <v>76</v>
      </c>
      <c r="D11" s="111" t="s">
        <v>77</v>
      </c>
      <c r="E11" s="111" t="s">
        <v>78</v>
      </c>
      <c r="F11" s="110" t="s">
        <v>75</v>
      </c>
      <c r="G11" s="111" t="s">
        <v>79</v>
      </c>
      <c r="H11" s="111" t="s">
        <v>80</v>
      </c>
      <c r="I11" s="110" t="s">
        <v>81</v>
      </c>
      <c r="J11" s="112">
        <v>127.76</v>
      </c>
      <c r="K11" s="110" t="s">
        <v>82</v>
      </c>
      <c r="L11" s="110" t="s">
        <v>83</v>
      </c>
      <c r="M11" s="110" t="s">
        <v>84</v>
      </c>
    </row>
    <row r="12" spans="1:13" ht="31.5">
      <c r="A12" s="105" t="s">
        <v>10</v>
      </c>
      <c r="B12" s="106">
        <v>117.01</v>
      </c>
      <c r="C12" s="106" t="s">
        <v>85</v>
      </c>
      <c r="D12" s="107" t="s">
        <v>86</v>
      </c>
      <c r="E12" s="107" t="s">
        <v>87</v>
      </c>
      <c r="F12" s="106">
        <v>112.58</v>
      </c>
      <c r="G12" s="107" t="s">
        <v>88</v>
      </c>
      <c r="H12" s="107" t="s">
        <v>89</v>
      </c>
      <c r="I12" s="106" t="s">
        <v>90</v>
      </c>
      <c r="J12" s="108">
        <v>126.29</v>
      </c>
      <c r="K12" s="106" t="s">
        <v>92</v>
      </c>
      <c r="L12" s="106" t="s">
        <v>93</v>
      </c>
      <c r="M12" s="106" t="s">
        <v>94</v>
      </c>
    </row>
    <row r="13" spans="1:13" ht="15.75">
      <c r="A13" s="105" t="s">
        <v>11</v>
      </c>
      <c r="B13" s="106">
        <v>38.92</v>
      </c>
      <c r="C13" s="106" t="s">
        <v>95</v>
      </c>
      <c r="D13" s="107" t="s">
        <v>96</v>
      </c>
      <c r="E13" s="107" t="s">
        <v>97</v>
      </c>
      <c r="F13" s="106" t="s">
        <v>91</v>
      </c>
      <c r="G13" s="107" t="s">
        <v>92</v>
      </c>
      <c r="H13" s="107" t="s">
        <v>93</v>
      </c>
      <c r="I13" s="106" t="s">
        <v>94</v>
      </c>
      <c r="J13" s="108">
        <v>39.950000000000003</v>
      </c>
      <c r="K13" s="106">
        <v>40.07</v>
      </c>
      <c r="L13" s="106" t="s">
        <v>96</v>
      </c>
      <c r="M13" s="106" t="s">
        <v>97</v>
      </c>
    </row>
    <row r="14" spans="1:13" ht="15.75">
      <c r="A14" s="105" t="s">
        <v>12</v>
      </c>
      <c r="B14" s="106">
        <v>0</v>
      </c>
      <c r="C14" s="106">
        <v>0</v>
      </c>
      <c r="D14" s="107">
        <v>0</v>
      </c>
      <c r="E14" s="107">
        <v>0</v>
      </c>
      <c r="F14" s="106">
        <v>0</v>
      </c>
      <c r="G14" s="107">
        <v>0</v>
      </c>
      <c r="H14" s="107">
        <v>0</v>
      </c>
      <c r="I14" s="106">
        <v>0</v>
      </c>
      <c r="J14" s="108">
        <v>0</v>
      </c>
      <c r="K14" s="106">
        <v>0</v>
      </c>
      <c r="L14" s="106">
        <v>0</v>
      </c>
      <c r="M14" s="106">
        <v>0</v>
      </c>
    </row>
    <row r="15" spans="1:13" ht="15.75">
      <c r="A15" s="105" t="s">
        <v>13</v>
      </c>
      <c r="B15" s="113" t="s">
        <v>98</v>
      </c>
      <c r="C15" s="113" t="s">
        <v>98</v>
      </c>
      <c r="D15" s="113" t="s">
        <v>98</v>
      </c>
      <c r="E15" s="113" t="s">
        <v>98</v>
      </c>
      <c r="F15" s="113" t="s">
        <v>98</v>
      </c>
      <c r="G15" s="113" t="s">
        <v>98</v>
      </c>
      <c r="H15" s="113" t="s">
        <v>98</v>
      </c>
      <c r="I15" s="113" t="s">
        <v>98</v>
      </c>
      <c r="J15" s="114" t="s">
        <v>98</v>
      </c>
      <c r="K15" s="114" t="s">
        <v>98</v>
      </c>
      <c r="L15" s="114" t="s">
        <v>98</v>
      </c>
      <c r="M15" s="114" t="s">
        <v>98</v>
      </c>
    </row>
    <row r="16" spans="1:13" ht="15.75">
      <c r="A16" s="105" t="s">
        <v>14</v>
      </c>
      <c r="B16" s="106">
        <v>870.17</v>
      </c>
      <c r="C16" s="106" t="s">
        <v>100</v>
      </c>
      <c r="D16" s="107" t="s">
        <v>101</v>
      </c>
      <c r="E16" s="107" t="s">
        <v>102</v>
      </c>
      <c r="F16" s="106" t="s">
        <v>99</v>
      </c>
      <c r="G16" s="107" t="s">
        <v>103</v>
      </c>
      <c r="H16" s="107" t="s">
        <v>104</v>
      </c>
      <c r="I16" s="106" t="s">
        <v>105</v>
      </c>
      <c r="J16" s="108">
        <v>881.53</v>
      </c>
      <c r="K16" s="106" t="s">
        <v>100</v>
      </c>
      <c r="L16" s="106" t="s">
        <v>101</v>
      </c>
      <c r="M16" s="106" t="s">
        <v>102</v>
      </c>
    </row>
    <row r="17" spans="1:13" ht="15.75">
      <c r="A17" s="101" t="s">
        <v>19</v>
      </c>
      <c r="B17" s="102">
        <v>414.6</v>
      </c>
      <c r="C17" s="102" t="s">
        <v>107</v>
      </c>
      <c r="D17" s="103" t="s">
        <v>108</v>
      </c>
      <c r="E17" s="103" t="s">
        <v>109</v>
      </c>
      <c r="F17" s="102" t="s">
        <v>106</v>
      </c>
      <c r="G17" s="103" t="s">
        <v>110</v>
      </c>
      <c r="H17" s="103" t="s">
        <v>111</v>
      </c>
      <c r="I17" s="102" t="s">
        <v>112</v>
      </c>
      <c r="J17" s="104">
        <v>385.21</v>
      </c>
      <c r="K17" s="102">
        <v>314.75</v>
      </c>
      <c r="L17" s="102" t="s">
        <v>113</v>
      </c>
      <c r="M17" s="102" t="s">
        <v>114</v>
      </c>
    </row>
    <row r="18" spans="1:13" ht="15.75">
      <c r="A18" s="105" t="s">
        <v>20</v>
      </c>
      <c r="B18" s="106">
        <v>0.5</v>
      </c>
      <c r="C18" s="106">
        <v>0</v>
      </c>
      <c r="D18" s="107">
        <v>0</v>
      </c>
      <c r="E18" s="107">
        <v>0</v>
      </c>
      <c r="F18" s="106" t="s">
        <v>115</v>
      </c>
      <c r="G18" s="113">
        <v>0</v>
      </c>
      <c r="H18" s="113">
        <v>0</v>
      </c>
      <c r="I18" s="106">
        <v>0</v>
      </c>
      <c r="J18" s="108">
        <v>0</v>
      </c>
      <c r="K18" s="114">
        <v>0</v>
      </c>
      <c r="L18" s="114">
        <v>0</v>
      </c>
      <c r="M18" s="114">
        <v>0</v>
      </c>
    </row>
    <row r="19" spans="1:13" ht="15.75">
      <c r="A19" s="105" t="s">
        <v>21</v>
      </c>
      <c r="B19" s="106">
        <v>0.2</v>
      </c>
      <c r="C19" s="106">
        <v>0</v>
      </c>
      <c r="D19" s="107">
        <f t="shared" ref="D19" si="0">C19-B19</f>
        <v>-0.2</v>
      </c>
      <c r="E19" s="107">
        <v>0</v>
      </c>
      <c r="F19" s="106">
        <v>0</v>
      </c>
      <c r="G19" s="107">
        <v>0</v>
      </c>
      <c r="H19" s="107">
        <v>0</v>
      </c>
      <c r="I19" s="106">
        <v>0</v>
      </c>
      <c r="J19" s="108">
        <v>0</v>
      </c>
      <c r="K19" s="106">
        <v>0</v>
      </c>
      <c r="L19" s="106">
        <v>0</v>
      </c>
      <c r="M19" s="106">
        <v>0</v>
      </c>
    </row>
    <row r="20" spans="1:13" ht="15.75">
      <c r="A20" s="105" t="s">
        <v>22</v>
      </c>
      <c r="B20" s="106"/>
      <c r="C20" s="106"/>
      <c r="D20" s="107">
        <v>0</v>
      </c>
      <c r="E20" s="107">
        <v>100</v>
      </c>
      <c r="F20" s="115" t="s">
        <v>116</v>
      </c>
      <c r="G20" s="115" t="s">
        <v>116</v>
      </c>
      <c r="H20" s="116">
        <v>0</v>
      </c>
      <c r="I20" s="117">
        <v>0</v>
      </c>
      <c r="J20" s="115">
        <v>0</v>
      </c>
      <c r="K20" s="115" t="s">
        <v>116</v>
      </c>
      <c r="L20" s="116">
        <v>0</v>
      </c>
      <c r="M20" s="117">
        <v>0</v>
      </c>
    </row>
    <row r="21" spans="1:13" ht="31.5">
      <c r="A21" s="105" t="s">
        <v>23</v>
      </c>
      <c r="B21" s="106">
        <v>2.96</v>
      </c>
      <c r="C21" s="106">
        <v>0</v>
      </c>
      <c r="D21" s="107">
        <v>0</v>
      </c>
      <c r="E21" s="107">
        <v>0</v>
      </c>
      <c r="F21" s="115" t="s">
        <v>117</v>
      </c>
      <c r="G21" s="115">
        <v>0</v>
      </c>
      <c r="H21" s="116">
        <v>0</v>
      </c>
      <c r="I21" s="117">
        <v>0</v>
      </c>
      <c r="J21" s="115"/>
      <c r="K21" s="115">
        <v>0</v>
      </c>
      <c r="L21" s="116">
        <v>0</v>
      </c>
      <c r="M21" s="117">
        <v>0</v>
      </c>
    </row>
    <row r="22" spans="1:13" ht="31.5">
      <c r="A22" s="105" t="s">
        <v>24</v>
      </c>
      <c r="B22" s="106">
        <v>0.05</v>
      </c>
      <c r="C22" s="106" t="s">
        <v>118</v>
      </c>
      <c r="D22" s="107" t="e">
        <f>C22-B22</f>
        <v>#VALUE!</v>
      </c>
      <c r="E22" s="203">
        <v>2.13</v>
      </c>
      <c r="F22" s="106" t="s">
        <v>118</v>
      </c>
      <c r="G22" s="107" t="s">
        <v>118</v>
      </c>
      <c r="H22" s="107">
        <v>0</v>
      </c>
      <c r="I22" s="106">
        <v>100</v>
      </c>
      <c r="J22" s="108">
        <v>0.05</v>
      </c>
      <c r="K22" s="106" t="s">
        <v>118</v>
      </c>
      <c r="L22" s="106">
        <v>0</v>
      </c>
      <c r="M22" s="106">
        <v>100</v>
      </c>
    </row>
    <row r="23" spans="1:13" ht="31.5">
      <c r="A23" s="105" t="s">
        <v>25</v>
      </c>
      <c r="B23" s="106">
        <v>3.92</v>
      </c>
      <c r="C23" s="106">
        <v>0</v>
      </c>
      <c r="D23" s="107">
        <f t="shared" ref="D23:D29" si="1">C23-B23</f>
        <v>-3.92</v>
      </c>
      <c r="E23" s="201">
        <f t="shared" ref="E23:E30" si="2">C23/B23</f>
        <v>0</v>
      </c>
      <c r="F23" s="106">
        <v>0</v>
      </c>
      <c r="G23" s="107">
        <v>0</v>
      </c>
      <c r="H23" s="107">
        <v>0</v>
      </c>
      <c r="I23" s="106">
        <v>0</v>
      </c>
      <c r="J23" s="108">
        <v>0</v>
      </c>
      <c r="K23" s="106">
        <v>0</v>
      </c>
      <c r="L23" s="106">
        <v>0</v>
      </c>
      <c r="M23" s="106">
        <v>0</v>
      </c>
    </row>
    <row r="24" spans="1:13" ht="15.75">
      <c r="A24" s="105" t="s">
        <v>119</v>
      </c>
      <c r="B24" s="106">
        <v>59.08</v>
      </c>
      <c r="C24" s="106" t="s">
        <v>121</v>
      </c>
      <c r="D24" s="107" t="e">
        <f t="shared" si="1"/>
        <v>#VALUE!</v>
      </c>
      <c r="E24" s="201" t="e">
        <f t="shared" si="2"/>
        <v>#VALUE!</v>
      </c>
      <c r="F24" s="106" t="s">
        <v>120</v>
      </c>
      <c r="G24" s="107" t="s">
        <v>122</v>
      </c>
      <c r="H24" s="107" t="s">
        <v>123</v>
      </c>
      <c r="I24" s="106" t="s">
        <v>124</v>
      </c>
      <c r="J24" s="108">
        <v>44.67</v>
      </c>
      <c r="K24" s="106" t="s">
        <v>125</v>
      </c>
      <c r="L24" s="106" t="s">
        <v>126</v>
      </c>
      <c r="M24" s="106" t="s">
        <v>127</v>
      </c>
    </row>
    <row r="25" spans="1:13" ht="31.5">
      <c r="A25" s="105" t="s">
        <v>128</v>
      </c>
      <c r="B25" s="106" t="s">
        <v>129</v>
      </c>
      <c r="C25" s="106" t="s">
        <v>129</v>
      </c>
      <c r="D25" s="107" t="e">
        <f t="shared" si="1"/>
        <v>#VALUE!</v>
      </c>
      <c r="E25" s="201" t="e">
        <f t="shared" si="2"/>
        <v>#VALUE!</v>
      </c>
      <c r="F25" s="106" t="s">
        <v>129</v>
      </c>
      <c r="G25" s="107" t="s">
        <v>129</v>
      </c>
      <c r="H25" s="107">
        <v>0</v>
      </c>
      <c r="I25" s="106">
        <v>100</v>
      </c>
      <c r="J25" s="108" t="s">
        <v>129</v>
      </c>
      <c r="K25" s="106" t="s">
        <v>129</v>
      </c>
      <c r="L25" s="106">
        <v>0</v>
      </c>
      <c r="M25" s="106">
        <v>100</v>
      </c>
    </row>
    <row r="26" spans="1:13" ht="15.75">
      <c r="A26" s="105" t="s">
        <v>130</v>
      </c>
      <c r="B26" s="118">
        <v>0.56000000000000005</v>
      </c>
      <c r="C26" s="118" t="s">
        <v>132</v>
      </c>
      <c r="D26" s="107" t="e">
        <f t="shared" si="1"/>
        <v>#VALUE!</v>
      </c>
      <c r="E26" s="201" t="e">
        <f t="shared" si="2"/>
        <v>#VALUE!</v>
      </c>
      <c r="F26" s="118" t="s">
        <v>131</v>
      </c>
      <c r="G26" s="118" t="s">
        <v>135</v>
      </c>
      <c r="H26" s="107" t="s">
        <v>136</v>
      </c>
      <c r="I26" s="106" t="s">
        <v>137</v>
      </c>
      <c r="J26" s="108">
        <v>0.56000000000000005</v>
      </c>
      <c r="K26" s="108" t="s">
        <v>138</v>
      </c>
      <c r="L26" s="108" t="s">
        <v>139</v>
      </c>
      <c r="M26" s="108" t="s">
        <v>140</v>
      </c>
    </row>
    <row r="27" spans="1:13" ht="31.5">
      <c r="A27" s="105" t="s">
        <v>141</v>
      </c>
      <c r="B27" s="118">
        <v>133.78</v>
      </c>
      <c r="C27" s="118" t="s">
        <v>142</v>
      </c>
      <c r="D27" s="107" t="e">
        <f t="shared" si="1"/>
        <v>#VALUE!</v>
      </c>
      <c r="E27" s="201" t="e">
        <f t="shared" si="2"/>
        <v>#VALUE!</v>
      </c>
      <c r="F27" s="118" t="s">
        <v>142</v>
      </c>
      <c r="G27" s="118" t="s">
        <v>142</v>
      </c>
      <c r="H27" s="107">
        <v>0</v>
      </c>
      <c r="I27" s="106">
        <v>100</v>
      </c>
      <c r="J27" s="118" t="s">
        <v>142</v>
      </c>
      <c r="K27" s="118" t="s">
        <v>142</v>
      </c>
      <c r="L27" s="106">
        <v>0</v>
      </c>
      <c r="M27" s="106">
        <v>100</v>
      </c>
    </row>
    <row r="28" spans="1:13" ht="15.75">
      <c r="A28" s="105" t="s">
        <v>143</v>
      </c>
      <c r="B28" s="119">
        <v>0.73</v>
      </c>
      <c r="C28" s="119" t="s">
        <v>132</v>
      </c>
      <c r="D28" s="107" t="e">
        <f t="shared" si="1"/>
        <v>#VALUE!</v>
      </c>
      <c r="E28" s="201" t="e">
        <f t="shared" si="2"/>
        <v>#VALUE!</v>
      </c>
      <c r="F28" s="115" t="s">
        <v>131</v>
      </c>
      <c r="G28" s="115" t="s">
        <v>132</v>
      </c>
      <c r="H28" s="116" t="s">
        <v>133</v>
      </c>
      <c r="I28" s="117" t="s">
        <v>134</v>
      </c>
      <c r="J28" s="115" t="s">
        <v>131</v>
      </c>
      <c r="K28" s="115" t="s">
        <v>144</v>
      </c>
      <c r="L28" s="116" t="s">
        <v>145</v>
      </c>
      <c r="M28" s="117" t="s">
        <v>146</v>
      </c>
    </row>
    <row r="29" spans="1:13" ht="31.5">
      <c r="A29" s="105" t="s">
        <v>147</v>
      </c>
      <c r="B29" s="106">
        <v>29.7</v>
      </c>
      <c r="C29" s="106" t="s">
        <v>149</v>
      </c>
      <c r="D29" s="107" t="e">
        <f t="shared" si="1"/>
        <v>#VALUE!</v>
      </c>
      <c r="E29" s="202">
        <v>0.996</v>
      </c>
      <c r="F29" s="106" t="s">
        <v>148</v>
      </c>
      <c r="G29" s="107" t="s">
        <v>149</v>
      </c>
      <c r="H29" s="107" t="s">
        <v>150</v>
      </c>
      <c r="I29" s="106" t="s">
        <v>151</v>
      </c>
      <c r="J29" s="108">
        <v>27.91</v>
      </c>
      <c r="K29" s="106" t="s">
        <v>152</v>
      </c>
      <c r="L29" s="106" t="s">
        <v>153</v>
      </c>
      <c r="M29" s="106" t="s">
        <v>154</v>
      </c>
    </row>
    <row r="30" spans="1:13" ht="15.75">
      <c r="A30" s="101" t="s">
        <v>41</v>
      </c>
      <c r="B30" s="123">
        <v>191.74</v>
      </c>
      <c r="C30" s="123" t="s">
        <v>155</v>
      </c>
      <c r="D30" s="103" t="s">
        <v>156</v>
      </c>
      <c r="E30" s="202" t="e">
        <f t="shared" si="2"/>
        <v>#VALUE!</v>
      </c>
      <c r="F30" s="123">
        <v>103.8</v>
      </c>
      <c r="G30" s="123">
        <v>107.2</v>
      </c>
      <c r="H30" s="103">
        <f t="shared" ref="H30" si="3">G30-F30</f>
        <v>3.4000000000000057</v>
      </c>
      <c r="I30" s="102">
        <f t="shared" ref="I30" si="4">G30/F30*100</f>
        <v>103.27552986512525</v>
      </c>
      <c r="J30" s="123">
        <v>192.46</v>
      </c>
      <c r="K30" s="123">
        <v>107.2</v>
      </c>
      <c r="L30" s="102">
        <f t="shared" ref="L30" si="5">K30-J30</f>
        <v>-85.26</v>
      </c>
      <c r="M30" s="102">
        <f t="shared" ref="M30" si="6">K30/J30*100</f>
        <v>55.699885690533101</v>
      </c>
    </row>
  </sheetData>
  <mergeCells count="17">
    <mergeCell ref="A1:D1"/>
    <mergeCell ref="A3:M3"/>
    <mergeCell ref="A4:M4"/>
    <mergeCell ref="A6:A8"/>
    <mergeCell ref="B6:E6"/>
    <mergeCell ref="F6:I6"/>
    <mergeCell ref="J6:M6"/>
    <mergeCell ref="B7:B8"/>
    <mergeCell ref="C7:C8"/>
    <mergeCell ref="D7:E7"/>
    <mergeCell ref="F7:F8"/>
    <mergeCell ref="G7:G8"/>
    <mergeCell ref="H7:I7"/>
    <mergeCell ref="J7:J8"/>
    <mergeCell ref="K7:K8"/>
    <mergeCell ref="J5:K5"/>
    <mergeCell ref="L7:M7"/>
  </mergeCells>
  <pageMargins left="0.7" right="0.2" top="0.5" bottom="0.2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3"/>
  <sheetViews>
    <sheetView topLeftCell="A4" workbookViewId="0">
      <selection activeCell="J43" sqref="J43"/>
    </sheetView>
  </sheetViews>
  <sheetFormatPr defaultColWidth="9.140625" defaultRowHeight="15.75"/>
  <cols>
    <col min="1" max="1" width="39.28515625" style="1" customWidth="1"/>
    <col min="2" max="2" width="10.7109375" style="27" customWidth="1"/>
    <col min="3" max="13" width="10.7109375" style="3" customWidth="1"/>
    <col min="14" max="16384" width="9.140625" style="1"/>
  </cols>
  <sheetData>
    <row r="1" spans="1:13" ht="24.75" customHeight="1">
      <c r="A1" s="297"/>
      <c r="B1" s="297"/>
      <c r="C1" s="297"/>
      <c r="D1" s="297"/>
      <c r="E1" s="2"/>
      <c r="I1" s="2"/>
      <c r="M1" s="2"/>
    </row>
    <row r="2" spans="1:13">
      <c r="A2" s="4"/>
      <c r="B2" s="5"/>
      <c r="C2" s="6"/>
      <c r="D2" s="6"/>
      <c r="E2" s="2"/>
      <c r="F2" s="2"/>
      <c r="G2" s="2"/>
      <c r="H2" s="2"/>
      <c r="I2" s="2"/>
      <c r="J2" s="2"/>
      <c r="K2" s="2"/>
      <c r="L2" s="2"/>
      <c r="M2" s="2"/>
    </row>
    <row r="3" spans="1:13" ht="23.25" customHeight="1">
      <c r="A3" s="297" t="s">
        <v>375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</row>
    <row r="4" spans="1:13">
      <c r="A4" s="298" t="s">
        <v>0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</row>
    <row r="5" spans="1:13">
      <c r="K5" s="296" t="s">
        <v>376</v>
      </c>
      <c r="L5" s="296"/>
    </row>
    <row r="6" spans="1:13" ht="33.75" customHeight="1">
      <c r="A6" s="299" t="s">
        <v>1</v>
      </c>
      <c r="B6" s="293" t="s">
        <v>46</v>
      </c>
      <c r="C6" s="293"/>
      <c r="D6" s="293"/>
      <c r="E6" s="293"/>
      <c r="F6" s="293" t="s">
        <v>42</v>
      </c>
      <c r="G6" s="293"/>
      <c r="H6" s="293"/>
      <c r="I6" s="293"/>
      <c r="J6" s="293" t="s">
        <v>43</v>
      </c>
      <c r="K6" s="293"/>
      <c r="L6" s="293"/>
      <c r="M6" s="293"/>
    </row>
    <row r="7" spans="1:13" s="7" customFormat="1" ht="57" customHeight="1">
      <c r="A7" s="300"/>
      <c r="B7" s="294" t="s">
        <v>2</v>
      </c>
      <c r="C7" s="294" t="s">
        <v>3</v>
      </c>
      <c r="D7" s="293" t="s">
        <v>4</v>
      </c>
      <c r="E7" s="293"/>
      <c r="F7" s="294" t="s">
        <v>44</v>
      </c>
      <c r="G7" s="294" t="s">
        <v>45</v>
      </c>
      <c r="H7" s="293" t="s">
        <v>4</v>
      </c>
      <c r="I7" s="293"/>
      <c r="J7" s="294" t="s">
        <v>44</v>
      </c>
      <c r="K7" s="294" t="s">
        <v>45</v>
      </c>
      <c r="L7" s="293" t="s">
        <v>4</v>
      </c>
      <c r="M7" s="293"/>
    </row>
    <row r="8" spans="1:13" ht="55.5" customHeight="1">
      <c r="A8" s="300"/>
      <c r="B8" s="295"/>
      <c r="C8" s="295"/>
      <c r="D8" s="8" t="s">
        <v>5</v>
      </c>
      <c r="E8" s="8" t="s">
        <v>6</v>
      </c>
      <c r="F8" s="295"/>
      <c r="G8" s="301"/>
      <c r="H8" s="8" t="s">
        <v>5</v>
      </c>
      <c r="I8" s="8" t="s">
        <v>6</v>
      </c>
      <c r="J8" s="295"/>
      <c r="K8" s="295"/>
      <c r="L8" s="8" t="s">
        <v>5</v>
      </c>
      <c r="M8" s="8" t="s">
        <v>6</v>
      </c>
    </row>
    <row r="9" spans="1:13" s="13" customFormat="1" ht="18.75" customHeight="1">
      <c r="A9" s="9" t="s">
        <v>7</v>
      </c>
      <c r="B9" s="10">
        <v>2552.73</v>
      </c>
      <c r="C9" s="11">
        <v>2372.89</v>
      </c>
      <c r="D9" s="12">
        <v>-179.84</v>
      </c>
      <c r="E9" s="12">
        <v>93.03</v>
      </c>
      <c r="F9" s="10">
        <v>2626.16</v>
      </c>
      <c r="G9" s="11">
        <v>2377.98</v>
      </c>
      <c r="H9" s="12">
        <v>-248.18</v>
      </c>
      <c r="I9" s="12">
        <v>90.55</v>
      </c>
      <c r="J9" s="11">
        <v>2585.02</v>
      </c>
      <c r="K9" s="11">
        <v>2372.89</v>
      </c>
      <c r="L9" s="12">
        <v>-212.13</v>
      </c>
      <c r="M9" s="12">
        <v>91.8</v>
      </c>
    </row>
    <row r="10" spans="1:13" s="7" customFormat="1" ht="18.75" customHeight="1">
      <c r="A10" s="14" t="s">
        <v>8</v>
      </c>
      <c r="B10" s="15">
        <v>119.44</v>
      </c>
      <c r="C10" s="15">
        <v>133.08000000000001</v>
      </c>
      <c r="D10" s="16">
        <v>13.64</v>
      </c>
      <c r="E10" s="16">
        <v>111.42</v>
      </c>
      <c r="F10" s="17">
        <v>132.33000000000001</v>
      </c>
      <c r="G10" s="15">
        <v>134.22</v>
      </c>
      <c r="H10" s="16">
        <v>1.89</v>
      </c>
      <c r="I10" s="16">
        <v>101.43</v>
      </c>
      <c r="J10" s="17">
        <v>133.36000000000001</v>
      </c>
      <c r="K10" s="15">
        <v>133.08000000000001</v>
      </c>
      <c r="L10" s="16">
        <v>-0.28000000000000003</v>
      </c>
      <c r="M10" s="16">
        <v>99.8</v>
      </c>
    </row>
    <row r="11" spans="1:13" s="7" customFormat="1" ht="18.75" customHeight="1">
      <c r="A11" s="18" t="s">
        <v>9</v>
      </c>
      <c r="B11" s="17">
        <v>47.46</v>
      </c>
      <c r="C11" s="17">
        <v>60.08</v>
      </c>
      <c r="D11" s="16">
        <v>12.62</v>
      </c>
      <c r="E11" s="16">
        <v>126.6</v>
      </c>
      <c r="F11" s="19">
        <v>58.46</v>
      </c>
      <c r="G11" s="19">
        <v>58.46</v>
      </c>
      <c r="H11" s="19"/>
      <c r="I11" s="16">
        <v>100</v>
      </c>
      <c r="J11" s="17">
        <v>60.08</v>
      </c>
      <c r="K11" s="17">
        <v>60.08</v>
      </c>
      <c r="L11" s="16"/>
      <c r="M11" s="16">
        <v>100</v>
      </c>
    </row>
    <row r="12" spans="1:13" s="7" customFormat="1" ht="18.75" customHeight="1">
      <c r="A12" s="14" t="s">
        <v>10</v>
      </c>
      <c r="B12" s="17">
        <v>165.06</v>
      </c>
      <c r="C12" s="15">
        <v>184.3</v>
      </c>
      <c r="D12" s="16">
        <v>19.239999999999998</v>
      </c>
      <c r="E12" s="16">
        <v>111.65</v>
      </c>
      <c r="F12" s="19">
        <v>180.48</v>
      </c>
      <c r="G12" s="19">
        <v>185.39</v>
      </c>
      <c r="H12" s="19">
        <v>4.91</v>
      </c>
      <c r="I12" s="16">
        <v>102.72</v>
      </c>
      <c r="J12" s="15">
        <v>182.26</v>
      </c>
      <c r="K12" s="15">
        <v>184.3</v>
      </c>
      <c r="L12" s="16">
        <v>2.04</v>
      </c>
      <c r="M12" s="16">
        <v>101.11</v>
      </c>
    </row>
    <row r="13" spans="1:13" s="7" customFormat="1" ht="18.75" customHeight="1">
      <c r="A13" s="14" t="s">
        <v>11</v>
      </c>
      <c r="B13" s="17">
        <v>451.72</v>
      </c>
      <c r="C13" s="15">
        <v>449.39</v>
      </c>
      <c r="D13" s="16">
        <v>-2.33</v>
      </c>
      <c r="E13" s="16">
        <v>99.48</v>
      </c>
      <c r="F13" s="19">
        <v>456.16</v>
      </c>
      <c r="G13" s="19">
        <v>451.84</v>
      </c>
      <c r="H13" s="19">
        <v>-4.32</v>
      </c>
      <c r="I13" s="16">
        <v>99.05</v>
      </c>
      <c r="J13" s="17">
        <v>452.05</v>
      </c>
      <c r="K13" s="15">
        <v>449.39</v>
      </c>
      <c r="L13" s="16">
        <v>-2.66</v>
      </c>
      <c r="M13" s="16">
        <v>99.41</v>
      </c>
    </row>
    <row r="14" spans="1:13" s="7" customFormat="1" ht="18.75" customHeight="1">
      <c r="A14" s="14" t="s">
        <v>12</v>
      </c>
      <c r="B14" s="16"/>
      <c r="C14" s="16"/>
      <c r="D14" s="16"/>
      <c r="E14" s="16"/>
      <c r="F14" s="19"/>
      <c r="G14" s="19"/>
      <c r="H14" s="19"/>
      <c r="I14" s="16"/>
      <c r="J14" s="19"/>
      <c r="K14" s="19"/>
      <c r="L14" s="19"/>
      <c r="M14" s="20"/>
    </row>
    <row r="15" spans="1:13" s="7" customFormat="1" ht="18.75" customHeight="1">
      <c r="A15" s="14" t="s">
        <v>13</v>
      </c>
      <c r="B15" s="19">
        <v>58.52</v>
      </c>
      <c r="C15" s="19">
        <v>58.52</v>
      </c>
      <c r="D15" s="19"/>
      <c r="E15" s="16">
        <v>100</v>
      </c>
      <c r="F15" s="19">
        <v>58.52</v>
      </c>
      <c r="G15" s="19">
        <v>58.52</v>
      </c>
      <c r="H15" s="19"/>
      <c r="I15" s="16">
        <v>100</v>
      </c>
      <c r="J15" s="19">
        <v>58.52</v>
      </c>
      <c r="K15" s="19">
        <v>58.52</v>
      </c>
      <c r="L15" s="19"/>
      <c r="M15" s="20">
        <v>100</v>
      </c>
    </row>
    <row r="16" spans="1:13" s="7" customFormat="1" ht="18.75" customHeight="1">
      <c r="A16" s="14" t="s">
        <v>14</v>
      </c>
      <c r="B16" s="17">
        <v>1749.09</v>
      </c>
      <c r="C16" s="17">
        <v>1796.37</v>
      </c>
      <c r="D16" s="16">
        <v>47.28</v>
      </c>
      <c r="E16" s="16">
        <v>102.7</v>
      </c>
      <c r="F16" s="19">
        <v>1793.94</v>
      </c>
      <c r="G16" s="19">
        <v>1601.7</v>
      </c>
      <c r="H16" s="19">
        <v>-192.24</v>
      </c>
      <c r="I16" s="16">
        <v>89.28</v>
      </c>
      <c r="J16" s="17">
        <v>1754.14</v>
      </c>
      <c r="K16" s="17">
        <v>1796.37</v>
      </c>
      <c r="L16" s="16">
        <v>42.23</v>
      </c>
      <c r="M16" s="16">
        <v>102.4</v>
      </c>
    </row>
    <row r="17" spans="1:13" s="24" customFormat="1" ht="18.75" customHeight="1">
      <c r="A17" s="18" t="s">
        <v>15</v>
      </c>
      <c r="B17" s="21"/>
      <c r="C17" s="22"/>
      <c r="D17" s="22"/>
      <c r="E17" s="22"/>
      <c r="F17" s="23"/>
      <c r="G17" s="23"/>
      <c r="H17" s="23"/>
      <c r="I17" s="22"/>
      <c r="J17" s="22"/>
      <c r="K17" s="22"/>
      <c r="L17" s="22"/>
      <c r="M17" s="22"/>
    </row>
    <row r="18" spans="1:13" s="7" customFormat="1" ht="18.75" customHeight="1">
      <c r="A18" s="14" t="s">
        <v>16</v>
      </c>
      <c r="B18" s="17">
        <v>4.3899999999999997</v>
      </c>
      <c r="C18" s="17">
        <v>4.83</v>
      </c>
      <c r="D18" s="16">
        <v>0.44</v>
      </c>
      <c r="E18" s="16">
        <v>110.02</v>
      </c>
      <c r="F18" s="17">
        <v>4.72</v>
      </c>
      <c r="G18" s="17">
        <v>4.83</v>
      </c>
      <c r="H18" s="16">
        <v>0.11</v>
      </c>
      <c r="I18" s="16">
        <v>102.33</v>
      </c>
      <c r="J18" s="17">
        <v>4.6900000000000004</v>
      </c>
      <c r="K18" s="17">
        <v>4.83</v>
      </c>
      <c r="L18" s="16">
        <v>0.14000000000000001</v>
      </c>
      <c r="M18" s="16">
        <v>102.98</v>
      </c>
    </row>
    <row r="19" spans="1:13" s="7" customFormat="1" ht="18.75" customHeight="1">
      <c r="A19" s="14" t="s">
        <v>17</v>
      </c>
      <c r="B19" s="15"/>
      <c r="C19" s="15"/>
      <c r="D19" s="16"/>
      <c r="E19" s="16"/>
      <c r="F19" s="15"/>
      <c r="G19" s="15"/>
      <c r="H19" s="16"/>
      <c r="I19" s="16"/>
      <c r="J19" s="15"/>
      <c r="K19" s="15"/>
      <c r="L19" s="16"/>
      <c r="M19" s="16"/>
    </row>
    <row r="20" spans="1:13" s="7" customFormat="1" ht="18.75" customHeight="1">
      <c r="A20" s="14" t="s">
        <v>18</v>
      </c>
      <c r="B20" s="17">
        <v>4.5</v>
      </c>
      <c r="C20" s="17"/>
      <c r="D20" s="16">
        <v>-4.5</v>
      </c>
      <c r="E20" s="16">
        <v>0</v>
      </c>
      <c r="F20" s="17"/>
      <c r="G20" s="25"/>
      <c r="H20" s="16"/>
      <c r="I20" s="16"/>
      <c r="J20" s="17"/>
      <c r="K20" s="17"/>
      <c r="L20" s="16"/>
      <c r="M20" s="16"/>
    </row>
    <row r="21" spans="1:13" s="13" customFormat="1" ht="18.75" customHeight="1">
      <c r="A21" s="9" t="s">
        <v>19</v>
      </c>
      <c r="B21" s="10">
        <v>530.49</v>
      </c>
      <c r="C21" s="11">
        <v>437.95</v>
      </c>
      <c r="D21" s="12">
        <v>-92.54</v>
      </c>
      <c r="E21" s="12">
        <v>82.55</v>
      </c>
      <c r="F21" s="10">
        <v>445.3</v>
      </c>
      <c r="G21" s="11">
        <v>296.77</v>
      </c>
      <c r="H21" s="12">
        <f>G21-F21</f>
        <v>-148.53000000000003</v>
      </c>
      <c r="I21" s="246">
        <f>G21/F21</f>
        <v>0.66644958454974168</v>
      </c>
      <c r="J21" s="10">
        <v>486.17</v>
      </c>
      <c r="K21" s="11">
        <v>437.95</v>
      </c>
      <c r="L21" s="12">
        <v>-48.22</v>
      </c>
      <c r="M21" s="12">
        <v>90.08</v>
      </c>
    </row>
    <row r="22" spans="1:13" s="7" customFormat="1" ht="18.75" customHeight="1">
      <c r="A22" s="14" t="s">
        <v>20</v>
      </c>
      <c r="B22" s="16">
        <v>304.06</v>
      </c>
      <c r="C22" s="19">
        <v>259.22000000000003</v>
      </c>
      <c r="D22" s="19">
        <v>-44.84</v>
      </c>
      <c r="E22" s="20">
        <v>85.25</v>
      </c>
      <c r="F22" s="16">
        <v>263.72000000000003</v>
      </c>
      <c r="G22" s="16">
        <v>259.22000000000003</v>
      </c>
      <c r="H22" s="16">
        <v>-4.5</v>
      </c>
      <c r="I22" s="16">
        <v>98.3</v>
      </c>
      <c r="J22" s="19">
        <v>302.62</v>
      </c>
      <c r="K22" s="19">
        <v>259.22000000000003</v>
      </c>
      <c r="L22" s="19">
        <v>-43.4</v>
      </c>
      <c r="M22" s="20">
        <v>85.66</v>
      </c>
    </row>
    <row r="23" spans="1:13" s="7" customFormat="1" ht="18.75" customHeight="1">
      <c r="A23" s="14" t="s">
        <v>21</v>
      </c>
      <c r="B23" s="16">
        <v>0.2</v>
      </c>
      <c r="C23" s="16"/>
      <c r="D23" s="16">
        <v>-0.2</v>
      </c>
      <c r="E23" s="16">
        <v>0</v>
      </c>
      <c r="F23" s="16">
        <v>0.2</v>
      </c>
      <c r="G23" s="16"/>
      <c r="H23" s="16">
        <v>-0.2</v>
      </c>
      <c r="I23" s="16">
        <v>0</v>
      </c>
      <c r="J23" s="278">
        <v>0</v>
      </c>
      <c r="K23" s="16"/>
      <c r="L23" s="16">
        <v>-0.2</v>
      </c>
      <c r="M23" s="16">
        <v>0</v>
      </c>
    </row>
    <row r="24" spans="1:13" s="7" customFormat="1" ht="18.75" customHeight="1">
      <c r="A24" s="14" t="s">
        <v>22</v>
      </c>
      <c r="B24" s="16">
        <v>44.8</v>
      </c>
      <c r="C24" s="16"/>
      <c r="D24" s="16">
        <v>-44.8</v>
      </c>
      <c r="E24" s="16">
        <v>0</v>
      </c>
      <c r="F24" s="19"/>
      <c r="G24" s="19"/>
      <c r="H24" s="19"/>
      <c r="I24" s="20"/>
      <c r="J24" s="19"/>
      <c r="K24" s="19"/>
      <c r="L24" s="19"/>
      <c r="M24" s="20"/>
    </row>
    <row r="25" spans="1:13" s="7" customFormat="1" ht="18.75" customHeight="1">
      <c r="A25" s="14" t="s">
        <v>23</v>
      </c>
      <c r="B25" s="15">
        <v>0.72</v>
      </c>
      <c r="C25" s="17"/>
      <c r="D25" s="16">
        <v>-0.72</v>
      </c>
      <c r="E25" s="16">
        <v>0</v>
      </c>
      <c r="F25" s="17">
        <v>0.14000000000000001</v>
      </c>
      <c r="G25" s="17"/>
      <c r="H25" s="16">
        <v>-0.14000000000000001</v>
      </c>
      <c r="I25" s="16">
        <v>0</v>
      </c>
      <c r="J25" s="17">
        <v>0.67</v>
      </c>
      <c r="K25" s="17"/>
      <c r="L25" s="16">
        <v>0.67</v>
      </c>
      <c r="M25" s="16">
        <v>0</v>
      </c>
    </row>
    <row r="26" spans="1:13" s="7" customFormat="1" ht="18.75" customHeight="1">
      <c r="A26" s="14" t="s">
        <v>24</v>
      </c>
      <c r="B26" s="17">
        <v>1.75</v>
      </c>
      <c r="C26" s="17">
        <v>1.24</v>
      </c>
      <c r="D26" s="16">
        <v>-0.51</v>
      </c>
      <c r="E26" s="16">
        <v>70.849999999999994</v>
      </c>
      <c r="F26" s="17">
        <v>0.13</v>
      </c>
      <c r="G26" s="17">
        <v>1.24</v>
      </c>
      <c r="H26" s="16">
        <v>0.11</v>
      </c>
      <c r="I26" s="16">
        <v>953.8</v>
      </c>
      <c r="J26" s="17">
        <v>1.1000000000000001</v>
      </c>
      <c r="K26" s="17">
        <v>1.24</v>
      </c>
      <c r="L26" s="16">
        <v>0.14000000000000001</v>
      </c>
      <c r="M26" s="16">
        <v>112.72</v>
      </c>
    </row>
    <row r="27" spans="1:13" s="7" customFormat="1" ht="18.75" customHeight="1">
      <c r="A27" s="14" t="s">
        <v>25</v>
      </c>
      <c r="B27" s="15"/>
      <c r="C27" s="15"/>
      <c r="D27" s="16"/>
      <c r="E27" s="16"/>
      <c r="F27" s="15"/>
      <c r="G27" s="15"/>
      <c r="H27" s="16"/>
      <c r="I27" s="16"/>
      <c r="J27" s="19"/>
      <c r="K27" s="19"/>
      <c r="L27" s="19"/>
      <c r="M27" s="20"/>
    </row>
    <row r="28" spans="1:13" s="7" customFormat="1" ht="18.75" customHeight="1">
      <c r="A28" s="14" t="s">
        <v>26</v>
      </c>
      <c r="B28" s="17">
        <v>0.74</v>
      </c>
      <c r="C28" s="17"/>
      <c r="D28" s="16">
        <v>-0.74</v>
      </c>
      <c r="E28" s="16">
        <v>0</v>
      </c>
      <c r="F28" s="17">
        <v>0.74</v>
      </c>
      <c r="G28" s="17"/>
      <c r="H28" s="16">
        <v>-0.74</v>
      </c>
      <c r="I28" s="16">
        <v>0</v>
      </c>
      <c r="J28" s="17">
        <v>0.74</v>
      </c>
      <c r="K28" s="17"/>
      <c r="L28" s="16">
        <v>-0.74</v>
      </c>
      <c r="M28" s="16">
        <v>0</v>
      </c>
    </row>
    <row r="29" spans="1:13" s="7" customFormat="1" ht="35.25" customHeight="1">
      <c r="A29" s="14" t="s">
        <v>27</v>
      </c>
      <c r="B29" s="15">
        <v>100.31</v>
      </c>
      <c r="C29" s="15"/>
      <c r="D29" s="15">
        <v>-100.31</v>
      </c>
      <c r="E29" s="16">
        <v>0</v>
      </c>
      <c r="F29" s="15">
        <v>84.21</v>
      </c>
      <c r="G29" s="15"/>
      <c r="H29" s="15">
        <v>-84.21</v>
      </c>
      <c r="I29" s="16">
        <v>0</v>
      </c>
      <c r="J29" s="15">
        <v>104.51</v>
      </c>
      <c r="K29" s="15"/>
      <c r="L29" s="15">
        <v>-104.51</v>
      </c>
      <c r="M29" s="16">
        <v>0</v>
      </c>
    </row>
    <row r="30" spans="1:13" s="7" customFormat="1" ht="18.75" customHeight="1">
      <c r="A30" s="14" t="s">
        <v>28</v>
      </c>
      <c r="B30" s="17">
        <v>1.31</v>
      </c>
      <c r="C30" s="17"/>
      <c r="D30" s="16">
        <v>-1.31</v>
      </c>
      <c r="E30" s="16">
        <v>0</v>
      </c>
      <c r="F30" s="17">
        <v>1.31</v>
      </c>
      <c r="G30" s="17"/>
      <c r="H30" s="16">
        <v>-1.31</v>
      </c>
      <c r="I30" s="16">
        <v>0</v>
      </c>
      <c r="J30" s="17">
        <v>1.31</v>
      </c>
      <c r="K30" s="17"/>
      <c r="L30" s="16">
        <v>-1.31</v>
      </c>
      <c r="M30" s="16">
        <v>0</v>
      </c>
    </row>
    <row r="31" spans="1:13" s="7" customFormat="1" ht="18.75" customHeight="1">
      <c r="A31" s="14" t="s">
        <v>29</v>
      </c>
      <c r="B31" s="16"/>
      <c r="C31" s="16"/>
      <c r="D31" s="16"/>
      <c r="E31" s="16"/>
      <c r="F31" s="16"/>
      <c r="G31" s="16"/>
      <c r="H31" s="16"/>
      <c r="I31" s="16"/>
      <c r="J31" s="19"/>
      <c r="K31" s="19"/>
      <c r="L31" s="19"/>
      <c r="M31" s="20"/>
    </row>
    <row r="32" spans="1:13" s="7" customFormat="1" ht="18.75" customHeight="1">
      <c r="A32" s="14" t="s">
        <v>30</v>
      </c>
      <c r="B32" s="15">
        <v>41.65</v>
      </c>
      <c r="C32" s="15">
        <v>30.63</v>
      </c>
      <c r="D32" s="16">
        <v>-11.02</v>
      </c>
      <c r="E32" s="16">
        <v>72.540000000000006</v>
      </c>
      <c r="F32" s="15">
        <v>29.59</v>
      </c>
      <c r="G32" s="15">
        <v>30.13</v>
      </c>
      <c r="H32" s="16">
        <v>0.54</v>
      </c>
      <c r="I32" s="16">
        <v>101.8</v>
      </c>
      <c r="J32" s="15">
        <v>31.01</v>
      </c>
      <c r="K32" s="15">
        <v>30.13</v>
      </c>
      <c r="L32" s="16">
        <v>-0.8</v>
      </c>
      <c r="M32" s="16">
        <v>97.16</v>
      </c>
    </row>
    <row r="33" spans="1:13" s="7" customFormat="1" ht="18.75" customHeight="1">
      <c r="A33" s="14" t="s">
        <v>31</v>
      </c>
      <c r="B33" s="15"/>
      <c r="C33" s="15"/>
      <c r="D33" s="16"/>
      <c r="E33" s="16"/>
      <c r="F33" s="15"/>
      <c r="G33" s="15"/>
      <c r="H33" s="16"/>
      <c r="I33" s="16"/>
      <c r="J33" s="15"/>
      <c r="K33" s="15"/>
      <c r="L33" s="16"/>
      <c r="M33" s="16"/>
    </row>
    <row r="34" spans="1:13" s="7" customFormat="1" ht="18.75" customHeight="1">
      <c r="A34" s="14" t="s">
        <v>32</v>
      </c>
      <c r="B34" s="17">
        <v>0.53</v>
      </c>
      <c r="C34" s="17"/>
      <c r="D34" s="16">
        <v>-0.53</v>
      </c>
      <c r="E34" s="16">
        <v>0</v>
      </c>
      <c r="F34" s="17">
        <v>0.53</v>
      </c>
      <c r="G34" s="17">
        <v>-0.53</v>
      </c>
      <c r="H34" s="16"/>
      <c r="I34" s="16">
        <v>0</v>
      </c>
      <c r="J34" s="17">
        <v>0.53</v>
      </c>
      <c r="K34" s="26"/>
      <c r="L34" s="17">
        <v>-0.53</v>
      </c>
      <c r="M34" s="16">
        <v>0</v>
      </c>
    </row>
    <row r="35" spans="1:13" s="7" customFormat="1" ht="18.75" customHeight="1">
      <c r="A35" s="14" t="s">
        <v>33</v>
      </c>
      <c r="B35" s="16">
        <v>0.5</v>
      </c>
      <c r="C35" s="16"/>
      <c r="D35" s="19">
        <v>-0.5</v>
      </c>
      <c r="E35" s="20">
        <v>0</v>
      </c>
      <c r="F35" s="19"/>
      <c r="G35" s="19"/>
      <c r="H35" s="19"/>
      <c r="I35" s="20"/>
      <c r="J35" s="19"/>
      <c r="K35" s="19"/>
      <c r="L35" s="19"/>
      <c r="M35" s="20"/>
    </row>
    <row r="36" spans="1:13" s="7" customFormat="1" ht="18.75" customHeight="1">
      <c r="A36" s="14" t="s">
        <v>34</v>
      </c>
      <c r="B36" s="17"/>
      <c r="C36" s="17"/>
      <c r="D36" s="16"/>
      <c r="E36" s="16"/>
      <c r="F36" s="17"/>
      <c r="G36" s="17"/>
      <c r="H36" s="16"/>
      <c r="I36" s="16"/>
      <c r="J36" s="17"/>
      <c r="K36" s="17"/>
      <c r="L36" s="16"/>
      <c r="M36" s="16"/>
    </row>
    <row r="37" spans="1:13" s="7" customFormat="1" ht="18.75" customHeight="1">
      <c r="A37" s="14" t="s">
        <v>35</v>
      </c>
      <c r="B37" s="15">
        <v>41.8</v>
      </c>
      <c r="C37" s="15">
        <v>43.49</v>
      </c>
      <c r="D37" s="16">
        <v>1.69</v>
      </c>
      <c r="E37" s="16">
        <v>104.04</v>
      </c>
      <c r="F37" s="15">
        <v>42.6</v>
      </c>
      <c r="G37" s="15">
        <v>43.6</v>
      </c>
      <c r="H37" s="16">
        <v>1</v>
      </c>
      <c r="I37" s="16">
        <v>102.34</v>
      </c>
      <c r="J37" s="15">
        <v>43.37</v>
      </c>
      <c r="K37" s="15">
        <v>43.49</v>
      </c>
      <c r="L37" s="16">
        <v>0.12</v>
      </c>
      <c r="M37" s="16">
        <v>100.3</v>
      </c>
    </row>
    <row r="38" spans="1:13" s="7" customFormat="1" ht="18.75" customHeight="1">
      <c r="A38" s="14" t="s">
        <v>36</v>
      </c>
      <c r="B38" s="17">
        <v>0.28999999999999998</v>
      </c>
      <c r="C38" s="17">
        <v>0.28999999999999998</v>
      </c>
      <c r="D38" s="16"/>
      <c r="E38" s="16">
        <v>100</v>
      </c>
      <c r="F38" s="17">
        <v>0.3</v>
      </c>
      <c r="G38" s="17">
        <v>0.3</v>
      </c>
      <c r="H38" s="16"/>
      <c r="I38" s="16">
        <v>100</v>
      </c>
      <c r="J38" s="17">
        <v>0.3</v>
      </c>
      <c r="K38" s="17">
        <v>0.3</v>
      </c>
      <c r="L38" s="16"/>
      <c r="M38" s="16">
        <v>100</v>
      </c>
    </row>
    <row r="39" spans="1:13" s="7" customFormat="1" ht="18.75" customHeight="1">
      <c r="A39" s="14" t="s">
        <v>37</v>
      </c>
      <c r="B39" s="17"/>
      <c r="C39" s="17"/>
      <c r="D39" s="16"/>
      <c r="E39" s="16"/>
      <c r="F39" s="17"/>
      <c r="G39" s="17"/>
      <c r="H39" s="16"/>
      <c r="I39" s="16"/>
      <c r="J39" s="17"/>
      <c r="K39" s="17"/>
      <c r="L39" s="16"/>
      <c r="M39" s="16"/>
    </row>
    <row r="40" spans="1:13" s="7" customFormat="1" ht="18.75" customHeight="1">
      <c r="A40" s="14" t="s">
        <v>38</v>
      </c>
      <c r="B40" s="17">
        <v>21.82</v>
      </c>
      <c r="C40" s="17"/>
      <c r="D40" s="16">
        <v>-0.15</v>
      </c>
      <c r="E40" s="16">
        <v>99.31</v>
      </c>
      <c r="F40" s="17">
        <v>21.82</v>
      </c>
      <c r="G40" s="17">
        <v>21.82</v>
      </c>
      <c r="H40" s="16"/>
      <c r="I40" s="16">
        <v>100</v>
      </c>
      <c r="J40" s="17">
        <v>21.61</v>
      </c>
      <c r="K40" s="17">
        <v>21.67</v>
      </c>
      <c r="L40" s="16">
        <v>-0.06</v>
      </c>
      <c r="M40" s="16">
        <v>100.27</v>
      </c>
    </row>
    <row r="41" spans="1:13" s="7" customFormat="1" ht="18.75" customHeight="1">
      <c r="A41" s="14" t="s">
        <v>39</v>
      </c>
      <c r="B41" s="16"/>
      <c r="C41" s="16"/>
      <c r="D41" s="19"/>
      <c r="E41" s="20"/>
      <c r="F41" s="19"/>
      <c r="G41" s="19"/>
      <c r="H41" s="19"/>
      <c r="I41" s="20"/>
      <c r="J41" s="19"/>
      <c r="K41" s="19"/>
      <c r="L41" s="19"/>
      <c r="M41" s="20"/>
    </row>
    <row r="42" spans="1:13" s="7" customFormat="1" ht="18.75" customHeight="1">
      <c r="A42" s="14" t="s">
        <v>40</v>
      </c>
      <c r="B42" s="16"/>
      <c r="C42" s="16"/>
      <c r="D42" s="19"/>
      <c r="E42" s="20"/>
      <c r="F42" s="19"/>
      <c r="G42" s="19"/>
      <c r="H42" s="19"/>
      <c r="I42" s="20"/>
      <c r="J42" s="19"/>
      <c r="K42" s="19"/>
      <c r="L42" s="19"/>
      <c r="M42" s="20"/>
    </row>
    <row r="43" spans="1:13" s="7" customFormat="1" ht="18.75" customHeight="1">
      <c r="A43" s="9" t="s">
        <v>41</v>
      </c>
      <c r="B43" s="10">
        <v>44.87</v>
      </c>
      <c r="C43" s="11">
        <v>57.06</v>
      </c>
      <c r="D43" s="12">
        <v>12.19</v>
      </c>
      <c r="E43" s="12">
        <v>127.16</v>
      </c>
      <c r="F43" s="11">
        <v>56.63</v>
      </c>
      <c r="G43" s="11">
        <v>57.4</v>
      </c>
      <c r="H43" s="12">
        <v>0.77</v>
      </c>
      <c r="I43" s="12">
        <v>101.36</v>
      </c>
      <c r="J43" s="10">
        <v>56.89</v>
      </c>
      <c r="K43" s="11">
        <v>57.06</v>
      </c>
      <c r="L43" s="12">
        <v>0.17</v>
      </c>
      <c r="M43" s="12">
        <v>100.3</v>
      </c>
    </row>
  </sheetData>
  <mergeCells count="17">
    <mergeCell ref="A1:D1"/>
    <mergeCell ref="A3:M3"/>
    <mergeCell ref="A4:M4"/>
    <mergeCell ref="A6:A8"/>
    <mergeCell ref="B6:E6"/>
    <mergeCell ref="F6:I6"/>
    <mergeCell ref="J6:M6"/>
    <mergeCell ref="B7:B8"/>
    <mergeCell ref="C7:C8"/>
    <mergeCell ref="D7:E7"/>
    <mergeCell ref="F7:F8"/>
    <mergeCell ref="G7:G8"/>
    <mergeCell ref="H7:I7"/>
    <mergeCell ref="J7:J8"/>
    <mergeCell ref="K7:K8"/>
    <mergeCell ref="K5:L5"/>
    <mergeCell ref="L7:M7"/>
  </mergeCells>
  <pageMargins left="0.7" right="0.2" top="0.25" bottom="0.2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3"/>
  <sheetViews>
    <sheetView topLeftCell="A7" workbookViewId="0">
      <selection activeCell="G14" sqref="G14"/>
    </sheetView>
  </sheetViews>
  <sheetFormatPr defaultColWidth="9.140625" defaultRowHeight="15.75"/>
  <cols>
    <col min="1" max="1" width="25.140625" style="29" customWidth="1"/>
    <col min="2" max="13" width="12" style="29" customWidth="1"/>
    <col min="14" max="16384" width="9.140625" style="29"/>
  </cols>
  <sheetData>
    <row r="1" spans="1:13" ht="24.75" customHeight="1">
      <c r="A1" s="288"/>
      <c r="B1" s="288"/>
      <c r="C1" s="288"/>
      <c r="D1" s="288"/>
      <c r="E1" s="28"/>
      <c r="I1" s="28"/>
      <c r="M1" s="28"/>
    </row>
    <row r="2" spans="1:13">
      <c r="A2" s="30"/>
      <c r="B2" s="30"/>
      <c r="C2" s="30"/>
      <c r="D2" s="30"/>
      <c r="E2" s="28"/>
      <c r="F2" s="28"/>
      <c r="G2" s="28"/>
      <c r="H2" s="28"/>
      <c r="I2" s="28"/>
      <c r="J2" s="28"/>
      <c r="K2" s="28"/>
      <c r="L2" s="28"/>
      <c r="M2" s="28"/>
    </row>
    <row r="3" spans="1:13" ht="23.25" customHeight="1">
      <c r="A3" s="288" t="s">
        <v>370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</row>
    <row r="4" spans="1:13">
      <c r="A4" s="289" t="s">
        <v>372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</row>
    <row r="5" spans="1:13" ht="24.75" customHeight="1">
      <c r="K5" s="287" t="s">
        <v>371</v>
      </c>
      <c r="L5" s="287"/>
      <c r="M5" s="287"/>
    </row>
    <row r="6" spans="1:13" ht="33.75" customHeight="1">
      <c r="A6" s="284" t="s">
        <v>1</v>
      </c>
      <c r="B6" s="284" t="s">
        <v>66</v>
      </c>
      <c r="C6" s="284"/>
      <c r="D6" s="284"/>
      <c r="E6" s="284"/>
      <c r="F6" s="284" t="s">
        <v>42</v>
      </c>
      <c r="G6" s="284"/>
      <c r="H6" s="284"/>
      <c r="I6" s="284"/>
      <c r="J6" s="284" t="s">
        <v>43</v>
      </c>
      <c r="K6" s="284"/>
      <c r="L6" s="284"/>
      <c r="M6" s="284"/>
    </row>
    <row r="7" spans="1:13" s="31" customFormat="1" ht="40.5" customHeight="1">
      <c r="A7" s="290"/>
      <c r="B7" s="285" t="s">
        <v>2</v>
      </c>
      <c r="C7" s="285" t="s">
        <v>3</v>
      </c>
      <c r="D7" s="284" t="s">
        <v>4</v>
      </c>
      <c r="E7" s="284"/>
      <c r="F7" s="285" t="s">
        <v>44</v>
      </c>
      <c r="G7" s="285" t="s">
        <v>45</v>
      </c>
      <c r="H7" s="284" t="s">
        <v>4</v>
      </c>
      <c r="I7" s="284"/>
      <c r="J7" s="285" t="s">
        <v>44</v>
      </c>
      <c r="K7" s="285" t="s">
        <v>45</v>
      </c>
      <c r="L7" s="284" t="s">
        <v>4</v>
      </c>
      <c r="M7" s="284"/>
    </row>
    <row r="8" spans="1:13" ht="55.5" customHeight="1">
      <c r="A8" s="290"/>
      <c r="B8" s="291"/>
      <c r="C8" s="291"/>
      <c r="D8" s="55" t="s">
        <v>5</v>
      </c>
      <c r="E8" s="55" t="s">
        <v>6</v>
      </c>
      <c r="F8" s="286"/>
      <c r="G8" s="292"/>
      <c r="H8" s="55" t="s">
        <v>5</v>
      </c>
      <c r="I8" s="55" t="s">
        <v>6</v>
      </c>
      <c r="J8" s="286"/>
      <c r="K8" s="286"/>
      <c r="L8" s="55" t="s">
        <v>5</v>
      </c>
      <c r="M8" s="55" t="s">
        <v>6</v>
      </c>
    </row>
    <row r="9" spans="1:13" ht="30" customHeight="1">
      <c r="A9" s="56" t="s">
        <v>7</v>
      </c>
      <c r="B9" s="57" t="s">
        <v>47</v>
      </c>
      <c r="C9" s="57" t="s">
        <v>48</v>
      </c>
      <c r="D9" s="58" t="e">
        <f>C9-B9</f>
        <v>#VALUE!</v>
      </c>
      <c r="E9" s="59" t="e">
        <f>C9/B9*100</f>
        <v>#VALUE!</v>
      </c>
      <c r="F9" s="60" t="s">
        <v>49</v>
      </c>
      <c r="G9" s="60" t="s">
        <v>48</v>
      </c>
      <c r="H9" s="61" t="s">
        <v>50</v>
      </c>
      <c r="I9" s="61" t="s">
        <v>51</v>
      </c>
      <c r="J9" s="60" t="s">
        <v>52</v>
      </c>
      <c r="K9" s="60" t="s">
        <v>48</v>
      </c>
      <c r="L9" s="61" t="s">
        <v>53</v>
      </c>
      <c r="M9" s="61">
        <v>100.009</v>
      </c>
    </row>
    <row r="10" spans="1:13" ht="30" customHeight="1">
      <c r="A10" s="62" t="s">
        <v>8</v>
      </c>
      <c r="B10" s="63">
        <v>55.93</v>
      </c>
      <c r="C10" s="64">
        <v>56.42</v>
      </c>
      <c r="D10" s="65">
        <f>C10-B10</f>
        <v>0.49000000000000199</v>
      </c>
      <c r="E10" s="66">
        <f t="shared" ref="E10:E43" si="0">C10/B10*100</f>
        <v>100.87609511889863</v>
      </c>
      <c r="F10" s="64">
        <v>56.42</v>
      </c>
      <c r="G10" s="64">
        <v>56.42</v>
      </c>
      <c r="H10" s="67">
        <v>0</v>
      </c>
      <c r="I10" s="67">
        <f>G10/F10*100</f>
        <v>100</v>
      </c>
      <c r="J10" s="64">
        <v>56.42</v>
      </c>
      <c r="K10" s="64">
        <v>56.42</v>
      </c>
      <c r="L10" s="67">
        <v>0</v>
      </c>
      <c r="M10" s="68">
        <f>K10/J10*100</f>
        <v>100</v>
      </c>
    </row>
    <row r="11" spans="1:13" ht="30" customHeight="1">
      <c r="A11" s="62" t="s">
        <v>9</v>
      </c>
      <c r="B11" s="63">
        <v>55.93</v>
      </c>
      <c r="C11" s="64">
        <v>56.42</v>
      </c>
      <c r="D11" s="65">
        <f t="shared" ref="D11:D43" si="1">C11-B11</f>
        <v>0.49000000000000199</v>
      </c>
      <c r="E11" s="66">
        <f t="shared" si="0"/>
        <v>100.87609511889863</v>
      </c>
      <c r="F11" s="64">
        <v>56.42</v>
      </c>
      <c r="G11" s="64">
        <v>56.42</v>
      </c>
      <c r="H11" s="69">
        <v>0</v>
      </c>
      <c r="I11" s="67">
        <f t="shared" ref="I11:I13" si="2">G11/F11*100</f>
        <v>100</v>
      </c>
      <c r="J11" s="64">
        <v>56.42</v>
      </c>
      <c r="K11" s="64">
        <v>56.42</v>
      </c>
      <c r="L11" s="67">
        <v>0</v>
      </c>
      <c r="M11" s="68">
        <f t="shared" ref="M11:M13" si="3">K11/J11*100</f>
        <v>100</v>
      </c>
    </row>
    <row r="12" spans="1:13" ht="30" customHeight="1">
      <c r="A12" s="62" t="s">
        <v>10</v>
      </c>
      <c r="B12" s="63">
        <v>313.61</v>
      </c>
      <c r="C12" s="64">
        <v>320.33</v>
      </c>
      <c r="D12" s="65">
        <f t="shared" si="1"/>
        <v>6.7199999999999704</v>
      </c>
      <c r="E12" s="66">
        <f t="shared" si="0"/>
        <v>102.14278881413219</v>
      </c>
      <c r="F12" s="70">
        <v>319.43</v>
      </c>
      <c r="G12" s="70">
        <v>320.33</v>
      </c>
      <c r="H12" s="69">
        <v>51.19</v>
      </c>
      <c r="I12" s="71">
        <f>G12/F12*100</f>
        <v>100.28175187051936</v>
      </c>
      <c r="J12" s="64">
        <v>319.27999999999997</v>
      </c>
      <c r="K12" s="64">
        <v>320.33</v>
      </c>
      <c r="L12" s="67" t="s">
        <v>53</v>
      </c>
      <c r="M12" s="68">
        <f t="shared" si="3"/>
        <v>100.3288649461288</v>
      </c>
    </row>
    <row r="13" spans="1:13" ht="30" customHeight="1">
      <c r="A13" s="62" t="s">
        <v>11</v>
      </c>
      <c r="B13" s="63">
        <v>194.52</v>
      </c>
      <c r="C13" s="64">
        <v>204.07</v>
      </c>
      <c r="D13" s="65">
        <f t="shared" si="1"/>
        <v>9.5499999999999829</v>
      </c>
      <c r="E13" s="66">
        <f t="shared" si="0"/>
        <v>104.90952087188975</v>
      </c>
      <c r="F13" s="70">
        <v>203.42</v>
      </c>
      <c r="G13" s="70">
        <v>204.07</v>
      </c>
      <c r="H13" s="69">
        <v>0.65</v>
      </c>
      <c r="I13" s="71">
        <f t="shared" si="2"/>
        <v>100.31953593550291</v>
      </c>
      <c r="J13" s="64">
        <v>204.07</v>
      </c>
      <c r="K13" s="64">
        <v>204.07</v>
      </c>
      <c r="L13" s="67">
        <v>0</v>
      </c>
      <c r="M13" s="68">
        <f t="shared" si="3"/>
        <v>100</v>
      </c>
    </row>
    <row r="14" spans="1:13" ht="30" customHeight="1">
      <c r="A14" s="62" t="s">
        <v>12</v>
      </c>
      <c r="B14" s="72">
        <v>1462.25</v>
      </c>
      <c r="C14" s="72" t="s">
        <v>54</v>
      </c>
      <c r="D14" s="65" t="e">
        <f t="shared" si="1"/>
        <v>#VALUE!</v>
      </c>
      <c r="E14" s="66" t="e">
        <f t="shared" si="0"/>
        <v>#VALUE!</v>
      </c>
      <c r="F14" s="72" t="s">
        <v>54</v>
      </c>
      <c r="G14" s="72" t="s">
        <v>54</v>
      </c>
      <c r="H14" s="73">
        <v>0</v>
      </c>
      <c r="I14" s="74">
        <v>0</v>
      </c>
      <c r="J14" s="72" t="s">
        <v>54</v>
      </c>
      <c r="K14" s="72" t="s">
        <v>54</v>
      </c>
      <c r="L14" s="75">
        <v>0</v>
      </c>
      <c r="M14" s="68">
        <v>100</v>
      </c>
    </row>
    <row r="15" spans="1:13" ht="30" customHeight="1">
      <c r="A15" s="62" t="s">
        <v>13</v>
      </c>
      <c r="B15" s="72">
        <v>0</v>
      </c>
      <c r="C15" s="72">
        <v>0</v>
      </c>
      <c r="D15" s="65">
        <f t="shared" si="1"/>
        <v>0</v>
      </c>
      <c r="E15" s="66"/>
      <c r="F15" s="73"/>
      <c r="G15" s="73">
        <v>0</v>
      </c>
      <c r="H15" s="73">
        <v>0</v>
      </c>
      <c r="I15" s="74">
        <v>0</v>
      </c>
      <c r="J15" s="75"/>
      <c r="K15" s="75">
        <v>0</v>
      </c>
      <c r="L15" s="75">
        <v>0</v>
      </c>
      <c r="M15" s="76">
        <v>0</v>
      </c>
    </row>
    <row r="16" spans="1:13" ht="30" customHeight="1">
      <c r="A16" s="62" t="s">
        <v>14</v>
      </c>
      <c r="B16" s="77">
        <v>8527.31</v>
      </c>
      <c r="C16" s="77" t="s">
        <v>55</v>
      </c>
      <c r="D16" s="65" t="e">
        <f t="shared" si="1"/>
        <v>#VALUE!</v>
      </c>
      <c r="E16" s="66" t="e">
        <f t="shared" si="0"/>
        <v>#VALUE!</v>
      </c>
      <c r="F16" s="70" t="s">
        <v>56</v>
      </c>
      <c r="G16" s="70" t="s">
        <v>55</v>
      </c>
      <c r="H16" s="69" t="s">
        <v>57</v>
      </c>
      <c r="I16" s="67" t="s">
        <v>58</v>
      </c>
      <c r="J16" s="70" t="s">
        <v>55</v>
      </c>
      <c r="K16" s="70" t="s">
        <v>55</v>
      </c>
      <c r="L16" s="67">
        <v>0</v>
      </c>
      <c r="M16" s="68">
        <v>100</v>
      </c>
    </row>
    <row r="17" spans="1:13" ht="30" customHeight="1">
      <c r="A17" s="62" t="s">
        <v>15</v>
      </c>
      <c r="B17" s="78"/>
      <c r="C17" s="79"/>
      <c r="D17" s="65">
        <f t="shared" si="1"/>
        <v>0</v>
      </c>
      <c r="E17" s="66"/>
      <c r="F17" s="70"/>
      <c r="G17" s="70"/>
      <c r="H17" s="69"/>
      <c r="I17" s="67"/>
      <c r="J17" s="80"/>
      <c r="K17" s="80"/>
      <c r="L17" s="67"/>
      <c r="M17" s="68"/>
    </row>
    <row r="18" spans="1:13" ht="30" customHeight="1">
      <c r="A18" s="62" t="s">
        <v>16</v>
      </c>
      <c r="B18" s="63">
        <v>0.55000000000000004</v>
      </c>
      <c r="C18" s="63" t="s">
        <v>59</v>
      </c>
      <c r="D18" s="65" t="e">
        <f t="shared" si="1"/>
        <v>#VALUE!</v>
      </c>
      <c r="E18" s="66" t="e">
        <f t="shared" si="0"/>
        <v>#VALUE!</v>
      </c>
      <c r="F18" s="64" t="s">
        <v>59</v>
      </c>
      <c r="G18" s="64" t="s">
        <v>59</v>
      </c>
      <c r="H18" s="67">
        <v>0</v>
      </c>
      <c r="I18" s="67">
        <v>100</v>
      </c>
      <c r="J18" s="64" t="s">
        <v>59</v>
      </c>
      <c r="K18" s="64" t="s">
        <v>59</v>
      </c>
      <c r="L18" s="67">
        <v>0</v>
      </c>
      <c r="M18" s="68">
        <v>100</v>
      </c>
    </row>
    <row r="19" spans="1:13" ht="30" customHeight="1">
      <c r="A19" s="62" t="s">
        <v>17</v>
      </c>
      <c r="B19" s="81">
        <v>0</v>
      </c>
      <c r="C19" s="81">
        <v>0</v>
      </c>
      <c r="D19" s="65">
        <f t="shared" si="1"/>
        <v>0</v>
      </c>
      <c r="E19" s="66"/>
      <c r="F19" s="82">
        <v>0</v>
      </c>
      <c r="G19" s="82">
        <v>0</v>
      </c>
      <c r="H19" s="74">
        <v>0</v>
      </c>
      <c r="I19" s="74">
        <v>0</v>
      </c>
      <c r="J19" s="82">
        <v>0</v>
      </c>
      <c r="K19" s="82">
        <v>0</v>
      </c>
      <c r="L19" s="74">
        <v>0</v>
      </c>
      <c r="M19" s="68">
        <v>0</v>
      </c>
    </row>
    <row r="20" spans="1:13" ht="30" customHeight="1">
      <c r="A20" s="62" t="s">
        <v>18</v>
      </c>
      <c r="B20" s="63">
        <v>139.54</v>
      </c>
      <c r="C20" s="63" t="s">
        <v>60</v>
      </c>
      <c r="D20" s="65" t="e">
        <f t="shared" si="1"/>
        <v>#VALUE!</v>
      </c>
      <c r="E20" s="66" t="e">
        <f t="shared" si="0"/>
        <v>#VALUE!</v>
      </c>
      <c r="F20" s="64">
        <v>0</v>
      </c>
      <c r="G20" s="83">
        <v>0</v>
      </c>
      <c r="H20" s="67">
        <v>0</v>
      </c>
      <c r="I20" s="67">
        <v>0</v>
      </c>
      <c r="J20" s="64">
        <v>0</v>
      </c>
      <c r="K20" s="64">
        <v>0</v>
      </c>
      <c r="L20" s="67">
        <v>0</v>
      </c>
      <c r="M20" s="68">
        <v>0</v>
      </c>
    </row>
    <row r="21" spans="1:13" ht="30" customHeight="1">
      <c r="A21" s="56" t="s">
        <v>19</v>
      </c>
      <c r="B21" s="84">
        <v>457.3</v>
      </c>
      <c r="C21" s="85">
        <v>357.69</v>
      </c>
      <c r="D21" s="58">
        <f t="shared" si="1"/>
        <v>-99.610000000000014</v>
      </c>
      <c r="E21" s="59">
        <f t="shared" si="0"/>
        <v>78.217800131204896</v>
      </c>
      <c r="F21" s="86">
        <v>318.8</v>
      </c>
      <c r="G21" s="87">
        <v>323.83</v>
      </c>
      <c r="H21" s="88" t="s">
        <v>61</v>
      </c>
      <c r="I21" s="247">
        <f>G21/F21</f>
        <v>1.0157779171894603</v>
      </c>
      <c r="J21" s="269">
        <f>J22+J25+J26+J28+J29+J30+J31+J32+J34+J37+J38+J39+J40</f>
        <v>332.51</v>
      </c>
      <c r="K21" s="269">
        <f>K22+K25+K26+K28+K29+K30+K31+K32+K34+K37+K38+K39+K40</f>
        <v>331.49</v>
      </c>
      <c r="L21" s="270">
        <f>J21-K21</f>
        <v>1.0199999999999818</v>
      </c>
      <c r="M21" s="271">
        <f>K21/J21</f>
        <v>0.99693242308502006</v>
      </c>
    </row>
    <row r="22" spans="1:13" ht="30" customHeight="1">
      <c r="A22" s="62" t="s">
        <v>20</v>
      </c>
      <c r="B22" s="89">
        <v>1.62</v>
      </c>
      <c r="C22" s="89">
        <v>1.62</v>
      </c>
      <c r="D22" s="65">
        <f t="shared" si="1"/>
        <v>0</v>
      </c>
      <c r="E22" s="66">
        <f t="shared" si="0"/>
        <v>100</v>
      </c>
      <c r="F22" s="89">
        <v>1.62</v>
      </c>
      <c r="G22" s="89">
        <v>1.62</v>
      </c>
      <c r="H22" s="67">
        <v>0</v>
      </c>
      <c r="I22" s="67" t="s">
        <v>62</v>
      </c>
      <c r="J22" s="89">
        <v>1.62</v>
      </c>
      <c r="K22" s="89">
        <v>1.62</v>
      </c>
      <c r="L22" s="67">
        <v>0</v>
      </c>
      <c r="M22" s="67" t="s">
        <v>62</v>
      </c>
    </row>
    <row r="23" spans="1:13" ht="30" customHeight="1">
      <c r="A23" s="62" t="s">
        <v>21</v>
      </c>
      <c r="B23" s="79">
        <v>0.2</v>
      </c>
      <c r="C23" s="79">
        <v>0</v>
      </c>
      <c r="D23" s="65">
        <f t="shared" si="1"/>
        <v>-0.2</v>
      </c>
      <c r="E23" s="66">
        <f t="shared" si="0"/>
        <v>0</v>
      </c>
      <c r="F23" s="67">
        <v>0.2</v>
      </c>
      <c r="G23" s="90">
        <v>0</v>
      </c>
      <c r="H23" s="67">
        <v>-0.2</v>
      </c>
      <c r="I23" s="67">
        <v>0</v>
      </c>
      <c r="J23" s="91">
        <v>0</v>
      </c>
      <c r="K23" s="91">
        <v>0</v>
      </c>
      <c r="L23" s="69">
        <v>0</v>
      </c>
      <c r="M23" s="92">
        <v>0</v>
      </c>
    </row>
    <row r="24" spans="1:13" ht="30" customHeight="1">
      <c r="A24" s="62" t="s">
        <v>22</v>
      </c>
      <c r="B24" s="79">
        <v>0</v>
      </c>
      <c r="C24" s="79">
        <v>0</v>
      </c>
      <c r="D24" s="65">
        <f t="shared" si="1"/>
        <v>0</v>
      </c>
      <c r="E24" s="66"/>
      <c r="F24" s="91">
        <v>0</v>
      </c>
      <c r="G24" s="91">
        <v>0</v>
      </c>
      <c r="H24" s="69">
        <v>0</v>
      </c>
      <c r="I24" s="92">
        <v>0</v>
      </c>
      <c r="J24" s="91">
        <v>0</v>
      </c>
      <c r="K24" s="91">
        <v>0</v>
      </c>
      <c r="L24" s="69">
        <v>0</v>
      </c>
      <c r="M24" s="92">
        <v>0</v>
      </c>
    </row>
    <row r="25" spans="1:13" ht="30" customHeight="1">
      <c r="A25" s="62" t="s">
        <v>23</v>
      </c>
      <c r="B25" s="63">
        <v>60.21</v>
      </c>
      <c r="C25" s="63">
        <v>0.11</v>
      </c>
      <c r="D25" s="65">
        <f t="shared" si="1"/>
        <v>-60.1</v>
      </c>
      <c r="E25" s="66">
        <f t="shared" si="0"/>
        <v>0.18269390466699884</v>
      </c>
      <c r="F25" s="64">
        <v>0.11</v>
      </c>
      <c r="G25" s="64">
        <v>0.11</v>
      </c>
      <c r="H25" s="67">
        <v>0</v>
      </c>
      <c r="I25" s="67">
        <v>100</v>
      </c>
      <c r="J25" s="64">
        <v>0.11</v>
      </c>
      <c r="K25" s="64">
        <v>0.11</v>
      </c>
      <c r="L25" s="67">
        <v>0</v>
      </c>
      <c r="M25" s="68">
        <v>100</v>
      </c>
    </row>
    <row r="26" spans="1:13" ht="30" customHeight="1">
      <c r="A26" s="62" t="s">
        <v>24</v>
      </c>
      <c r="B26" s="63">
        <v>5.97</v>
      </c>
      <c r="C26" s="63">
        <v>3.97</v>
      </c>
      <c r="D26" s="65">
        <f t="shared" si="1"/>
        <v>-1.9999999999999996</v>
      </c>
      <c r="E26" s="66">
        <f t="shared" si="0"/>
        <v>66.49916247906198</v>
      </c>
      <c r="F26" s="64">
        <v>3.97</v>
      </c>
      <c r="G26" s="64">
        <v>3.97</v>
      </c>
      <c r="H26" s="67">
        <v>0</v>
      </c>
      <c r="I26" s="67">
        <v>100</v>
      </c>
      <c r="J26" s="64">
        <v>3.97</v>
      </c>
      <c r="K26" s="64">
        <v>3.97</v>
      </c>
      <c r="L26" s="67">
        <v>0</v>
      </c>
      <c r="M26" s="68">
        <v>100</v>
      </c>
    </row>
    <row r="27" spans="1:13" ht="30" customHeight="1">
      <c r="A27" s="62" t="s">
        <v>25</v>
      </c>
      <c r="B27" s="93">
        <v>27.5</v>
      </c>
      <c r="C27" s="94">
        <v>0</v>
      </c>
      <c r="D27" s="65">
        <f t="shared" si="1"/>
        <v>-27.5</v>
      </c>
      <c r="E27" s="66">
        <f t="shared" si="0"/>
        <v>0</v>
      </c>
      <c r="F27" s="64"/>
      <c r="G27" s="64"/>
      <c r="H27" s="67"/>
      <c r="I27" s="67"/>
      <c r="J27" s="91"/>
      <c r="K27" s="91"/>
      <c r="L27" s="95"/>
      <c r="M27" s="76"/>
    </row>
    <row r="28" spans="1:13" ht="30" customHeight="1">
      <c r="A28" s="62" t="s">
        <v>26</v>
      </c>
      <c r="B28" s="93">
        <v>0</v>
      </c>
      <c r="C28" s="63">
        <v>0</v>
      </c>
      <c r="D28" s="65">
        <f t="shared" si="1"/>
        <v>0</v>
      </c>
      <c r="E28" s="66"/>
      <c r="F28" s="64">
        <v>0</v>
      </c>
      <c r="G28" s="64">
        <v>0</v>
      </c>
      <c r="H28" s="67">
        <v>0</v>
      </c>
      <c r="I28" s="67">
        <v>0</v>
      </c>
      <c r="J28" s="64"/>
      <c r="K28" s="64"/>
      <c r="L28" s="67">
        <v>0</v>
      </c>
      <c r="M28" s="68"/>
    </row>
    <row r="29" spans="1:13" ht="30" customHeight="1">
      <c r="A29" s="62" t="s">
        <v>27</v>
      </c>
      <c r="B29" s="93">
        <v>115.09</v>
      </c>
      <c r="C29" s="64">
        <v>118.73</v>
      </c>
      <c r="D29" s="65">
        <f t="shared" si="1"/>
        <v>3.6400000000000006</v>
      </c>
      <c r="E29" s="66">
        <f t="shared" si="0"/>
        <v>103.16274220175514</v>
      </c>
      <c r="F29" s="64">
        <v>111.08</v>
      </c>
      <c r="G29" s="64">
        <v>118.73</v>
      </c>
      <c r="H29" s="67">
        <v>7.65</v>
      </c>
      <c r="I29" s="67">
        <v>106.89</v>
      </c>
      <c r="J29" s="64">
        <v>118.72</v>
      </c>
      <c r="K29" s="64">
        <v>118.72</v>
      </c>
      <c r="L29" s="67">
        <v>0</v>
      </c>
      <c r="M29" s="68">
        <v>100</v>
      </c>
    </row>
    <row r="30" spans="1:13" ht="30" customHeight="1">
      <c r="A30" s="62" t="s">
        <v>28</v>
      </c>
      <c r="B30" s="96">
        <v>1.2</v>
      </c>
      <c r="C30" s="96">
        <v>1</v>
      </c>
      <c r="D30" s="65">
        <f t="shared" si="1"/>
        <v>-0.19999999999999996</v>
      </c>
      <c r="E30" s="66">
        <f t="shared" si="0"/>
        <v>83.333333333333343</v>
      </c>
      <c r="F30" s="97">
        <v>1</v>
      </c>
      <c r="G30" s="97">
        <v>1</v>
      </c>
      <c r="H30" s="67">
        <v>0</v>
      </c>
      <c r="I30" s="67">
        <v>100</v>
      </c>
      <c r="J30" s="97">
        <v>1</v>
      </c>
      <c r="K30" s="97">
        <v>1</v>
      </c>
      <c r="L30" s="67">
        <v>0</v>
      </c>
      <c r="M30" s="68">
        <v>100</v>
      </c>
    </row>
    <row r="31" spans="1:13" ht="30" customHeight="1">
      <c r="A31" s="62" t="s">
        <v>368</v>
      </c>
      <c r="B31" s="79">
        <v>0</v>
      </c>
      <c r="C31" s="79">
        <v>0</v>
      </c>
      <c r="D31" s="65">
        <f t="shared" si="1"/>
        <v>0</v>
      </c>
      <c r="E31" s="66"/>
      <c r="F31" s="67">
        <v>0</v>
      </c>
      <c r="G31" s="67">
        <v>0</v>
      </c>
      <c r="H31" s="67">
        <v>0</v>
      </c>
      <c r="I31" s="67">
        <v>0</v>
      </c>
      <c r="J31" s="70">
        <v>6.03</v>
      </c>
      <c r="K31" s="70">
        <v>6.03</v>
      </c>
      <c r="L31" s="69">
        <v>0</v>
      </c>
      <c r="M31" s="68">
        <v>100</v>
      </c>
    </row>
    <row r="32" spans="1:13" ht="30" customHeight="1">
      <c r="A32" s="62" t="s">
        <v>30</v>
      </c>
      <c r="B32" s="64">
        <v>64.58</v>
      </c>
      <c r="C32" s="64">
        <v>48.61</v>
      </c>
      <c r="D32" s="65">
        <f t="shared" si="1"/>
        <v>-15.969999999999999</v>
      </c>
      <c r="E32" s="66">
        <f t="shared" si="0"/>
        <v>75.270981728089197</v>
      </c>
      <c r="F32" s="64">
        <v>49.59</v>
      </c>
      <c r="G32" s="64">
        <v>48.13</v>
      </c>
      <c r="H32" s="90" t="s">
        <v>63</v>
      </c>
      <c r="I32" s="67">
        <v>97.06</v>
      </c>
      <c r="J32" s="64">
        <v>49.63</v>
      </c>
      <c r="K32" s="64">
        <v>48.61</v>
      </c>
      <c r="L32" s="67">
        <v>-1.02</v>
      </c>
      <c r="M32" s="67">
        <v>97.94</v>
      </c>
    </row>
    <row r="33" spans="1:13" ht="30" customHeight="1">
      <c r="A33" s="62" t="s">
        <v>31</v>
      </c>
      <c r="B33" s="81">
        <v>0</v>
      </c>
      <c r="C33" s="81">
        <v>0</v>
      </c>
      <c r="D33" s="65">
        <f t="shared" si="1"/>
        <v>0</v>
      </c>
      <c r="E33" s="66"/>
      <c r="F33" s="82">
        <v>0</v>
      </c>
      <c r="G33" s="82">
        <v>0</v>
      </c>
      <c r="H33" s="74">
        <v>0</v>
      </c>
      <c r="I33" s="74">
        <v>0</v>
      </c>
      <c r="J33" s="82">
        <v>0</v>
      </c>
      <c r="K33" s="82">
        <v>0</v>
      </c>
      <c r="L33" s="74">
        <v>0</v>
      </c>
      <c r="M33" s="74">
        <v>0</v>
      </c>
    </row>
    <row r="34" spans="1:13" ht="30" customHeight="1">
      <c r="A34" s="62" t="s">
        <v>32</v>
      </c>
      <c r="B34" s="63">
        <v>0.75</v>
      </c>
      <c r="C34" s="63">
        <v>0.95</v>
      </c>
      <c r="D34" s="65">
        <f t="shared" si="1"/>
        <v>0.19999999999999996</v>
      </c>
      <c r="E34" s="66">
        <f t="shared" si="0"/>
        <v>126.66666666666666</v>
      </c>
      <c r="F34" s="64">
        <v>0.75</v>
      </c>
      <c r="G34" s="64">
        <v>0.79</v>
      </c>
      <c r="H34" s="67">
        <v>0.2</v>
      </c>
      <c r="I34" s="67">
        <v>136.66999999999999</v>
      </c>
      <c r="J34" s="64">
        <v>0.95</v>
      </c>
      <c r="K34" s="64">
        <v>0.95</v>
      </c>
      <c r="L34" s="67">
        <v>0</v>
      </c>
      <c r="M34" s="68">
        <v>100</v>
      </c>
    </row>
    <row r="35" spans="1:13" ht="30" customHeight="1">
      <c r="A35" s="62" t="s">
        <v>33</v>
      </c>
      <c r="B35" s="89">
        <v>0.2</v>
      </c>
      <c r="C35" s="89">
        <v>0</v>
      </c>
      <c r="D35" s="65">
        <f t="shared" si="1"/>
        <v>-0.2</v>
      </c>
      <c r="E35" s="66">
        <f t="shared" si="0"/>
        <v>0</v>
      </c>
      <c r="F35" s="70">
        <v>0</v>
      </c>
      <c r="G35" s="70">
        <v>0</v>
      </c>
      <c r="H35" s="69">
        <v>0</v>
      </c>
      <c r="I35" s="92">
        <v>0</v>
      </c>
      <c r="J35" s="91">
        <v>0</v>
      </c>
      <c r="K35" s="91">
        <v>0</v>
      </c>
      <c r="L35" s="69">
        <v>0</v>
      </c>
      <c r="M35" s="98">
        <v>0</v>
      </c>
    </row>
    <row r="36" spans="1:13" ht="30" customHeight="1">
      <c r="A36" s="62" t="s">
        <v>34</v>
      </c>
      <c r="B36" s="63">
        <v>0</v>
      </c>
      <c r="C36" s="63">
        <v>0</v>
      </c>
      <c r="D36" s="65">
        <f t="shared" si="1"/>
        <v>0</v>
      </c>
      <c r="E36" s="66"/>
      <c r="F36" s="64">
        <v>0</v>
      </c>
      <c r="G36" s="64">
        <v>0</v>
      </c>
      <c r="H36" s="67">
        <v>0</v>
      </c>
      <c r="I36" s="67">
        <v>0</v>
      </c>
      <c r="J36" s="64">
        <v>0</v>
      </c>
      <c r="K36" s="64">
        <v>0</v>
      </c>
      <c r="L36" s="67">
        <v>0</v>
      </c>
      <c r="M36" s="68">
        <v>0</v>
      </c>
    </row>
    <row r="37" spans="1:13" ht="30" customHeight="1">
      <c r="A37" s="62" t="s">
        <v>35</v>
      </c>
      <c r="B37" s="64">
        <v>136.56</v>
      </c>
      <c r="C37" s="64">
        <v>136.56</v>
      </c>
      <c r="D37" s="65">
        <f t="shared" si="1"/>
        <v>0</v>
      </c>
      <c r="E37" s="66">
        <f t="shared" si="0"/>
        <v>100</v>
      </c>
      <c r="F37" s="64">
        <v>136.56</v>
      </c>
      <c r="G37" s="64">
        <v>136.56</v>
      </c>
      <c r="H37" s="67">
        <v>0</v>
      </c>
      <c r="I37" s="67">
        <v>100</v>
      </c>
      <c r="J37" s="64">
        <v>136.56</v>
      </c>
      <c r="K37" s="64">
        <v>136.56</v>
      </c>
      <c r="L37" s="67">
        <v>0</v>
      </c>
      <c r="M37" s="68">
        <v>100</v>
      </c>
    </row>
    <row r="38" spans="1:13" ht="30" customHeight="1">
      <c r="A38" s="62" t="s">
        <v>36</v>
      </c>
      <c r="B38" s="63">
        <v>0.31</v>
      </c>
      <c r="C38" s="63">
        <v>0.31</v>
      </c>
      <c r="D38" s="65">
        <f t="shared" si="1"/>
        <v>0</v>
      </c>
      <c r="E38" s="66">
        <f t="shared" si="0"/>
        <v>100</v>
      </c>
      <c r="F38" s="64">
        <v>0.31</v>
      </c>
      <c r="G38" s="64">
        <v>0.31</v>
      </c>
      <c r="H38" s="67">
        <v>0</v>
      </c>
      <c r="I38" s="67">
        <v>100</v>
      </c>
      <c r="J38" s="64">
        <v>0.31</v>
      </c>
      <c r="K38" s="64">
        <v>0.31</v>
      </c>
      <c r="L38" s="67">
        <v>0</v>
      </c>
      <c r="M38" s="68">
        <v>100</v>
      </c>
    </row>
    <row r="39" spans="1:13" ht="30" customHeight="1">
      <c r="A39" s="62" t="s">
        <v>37</v>
      </c>
      <c r="B39" s="63">
        <v>0</v>
      </c>
      <c r="C39" s="63">
        <v>0</v>
      </c>
      <c r="D39" s="65">
        <f t="shared" si="1"/>
        <v>0</v>
      </c>
      <c r="E39" s="66"/>
      <c r="F39" s="64">
        <v>0</v>
      </c>
      <c r="G39" s="64">
        <v>0</v>
      </c>
      <c r="H39" s="67">
        <v>0</v>
      </c>
      <c r="I39" s="67">
        <v>100</v>
      </c>
      <c r="J39" s="64">
        <v>0</v>
      </c>
      <c r="K39" s="64"/>
      <c r="L39" s="67">
        <v>0</v>
      </c>
      <c r="M39" s="68"/>
    </row>
    <row r="40" spans="1:13" ht="30" customHeight="1">
      <c r="A40" s="62" t="s">
        <v>38</v>
      </c>
      <c r="B40" s="63">
        <v>13.61</v>
      </c>
      <c r="C40" s="63">
        <v>13.61</v>
      </c>
      <c r="D40" s="65">
        <f t="shared" si="1"/>
        <v>0</v>
      </c>
      <c r="E40" s="66">
        <f t="shared" si="0"/>
        <v>100</v>
      </c>
      <c r="F40" s="64">
        <v>13.61</v>
      </c>
      <c r="G40" s="64">
        <v>13.61</v>
      </c>
      <c r="H40" s="67">
        <v>0</v>
      </c>
      <c r="I40" s="67">
        <v>100</v>
      </c>
      <c r="J40" s="64">
        <v>13.61</v>
      </c>
      <c r="K40" s="64">
        <v>13.61</v>
      </c>
      <c r="L40" s="67">
        <v>0</v>
      </c>
      <c r="M40" s="68">
        <v>100</v>
      </c>
    </row>
    <row r="41" spans="1:13" ht="30" customHeight="1">
      <c r="A41" s="62" t="s">
        <v>39</v>
      </c>
      <c r="B41" s="89">
        <v>0</v>
      </c>
      <c r="C41" s="89">
        <v>0</v>
      </c>
      <c r="D41" s="65">
        <f t="shared" si="1"/>
        <v>0</v>
      </c>
      <c r="E41" s="66"/>
      <c r="F41" s="91">
        <v>0</v>
      </c>
      <c r="G41" s="91">
        <v>0</v>
      </c>
      <c r="H41" s="69">
        <v>0</v>
      </c>
      <c r="I41" s="92">
        <v>0</v>
      </c>
      <c r="J41" s="91">
        <v>0</v>
      </c>
      <c r="K41" s="91">
        <v>0</v>
      </c>
      <c r="L41" s="69">
        <v>0</v>
      </c>
      <c r="M41" s="92">
        <v>0</v>
      </c>
    </row>
    <row r="42" spans="1:13" ht="30" customHeight="1">
      <c r="A42" s="62" t="s">
        <v>40</v>
      </c>
      <c r="B42" s="99">
        <v>2</v>
      </c>
      <c r="C42" s="89">
        <v>0</v>
      </c>
      <c r="D42" s="65">
        <f t="shared" si="1"/>
        <v>-2</v>
      </c>
      <c r="E42" s="66">
        <f t="shared" si="0"/>
        <v>0</v>
      </c>
      <c r="F42" s="91">
        <v>0</v>
      </c>
      <c r="G42" s="91">
        <v>0</v>
      </c>
      <c r="H42" s="69">
        <v>0</v>
      </c>
      <c r="I42" s="92">
        <v>0</v>
      </c>
      <c r="J42" s="91">
        <v>0</v>
      </c>
      <c r="K42" s="91">
        <v>0</v>
      </c>
      <c r="L42" s="69">
        <v>0</v>
      </c>
      <c r="M42" s="92">
        <v>0</v>
      </c>
    </row>
    <row r="43" spans="1:13" ht="30" customHeight="1">
      <c r="A43" s="56" t="s">
        <v>41</v>
      </c>
      <c r="B43" s="85" t="s">
        <v>64</v>
      </c>
      <c r="C43" s="85" t="s">
        <v>65</v>
      </c>
      <c r="D43" s="58" t="e">
        <f t="shared" si="1"/>
        <v>#VALUE!</v>
      </c>
      <c r="E43" s="59" t="e">
        <f t="shared" si="0"/>
        <v>#VALUE!</v>
      </c>
      <c r="F43" s="87">
        <v>418.83</v>
      </c>
      <c r="G43" s="87">
        <v>420.72</v>
      </c>
      <c r="H43" s="61">
        <v>1.89</v>
      </c>
      <c r="I43" s="61">
        <v>100.45</v>
      </c>
      <c r="J43" s="87">
        <v>420.27</v>
      </c>
      <c r="K43" s="87">
        <v>420.72</v>
      </c>
      <c r="L43" s="61">
        <v>0.45</v>
      </c>
      <c r="M43" s="61">
        <v>100.11</v>
      </c>
    </row>
  </sheetData>
  <mergeCells count="17">
    <mergeCell ref="A1:D1"/>
    <mergeCell ref="B7:B8"/>
    <mergeCell ref="C7:C8"/>
    <mergeCell ref="D7:E7"/>
    <mergeCell ref="B6:E6"/>
    <mergeCell ref="F6:I6"/>
    <mergeCell ref="J6:M6"/>
    <mergeCell ref="A6:A8"/>
    <mergeCell ref="A3:M3"/>
    <mergeCell ref="A4:M4"/>
    <mergeCell ref="F7:F8"/>
    <mergeCell ref="G7:G8"/>
    <mergeCell ref="H7:I7"/>
    <mergeCell ref="J7:J8"/>
    <mergeCell ref="K7:K8"/>
    <mergeCell ref="L7:M7"/>
    <mergeCell ref="K5:M5"/>
  </mergeCells>
  <pageMargins left="0.7" right="0.2" top="0.25" bottom="0.25" header="0.3" footer="0.05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0"/>
  <sheetViews>
    <sheetView topLeftCell="A7" workbookViewId="0">
      <pane ySplit="1845" topLeftCell="A9" activePane="bottomLeft"/>
      <selection activeCell="L23" sqref="L23"/>
      <selection pane="bottomLeft" activeCell="I13" sqref="I13"/>
    </sheetView>
  </sheetViews>
  <sheetFormatPr defaultColWidth="9.140625" defaultRowHeight="15.75"/>
  <cols>
    <col min="1" max="1" width="28.42578125" style="29" customWidth="1"/>
    <col min="2" max="13" width="11.28515625" style="29" customWidth="1"/>
    <col min="14" max="16384" width="9.140625" style="29"/>
  </cols>
  <sheetData>
    <row r="1" spans="1:13" ht="24.75" customHeight="1">
      <c r="A1" s="305"/>
      <c r="B1" s="305"/>
      <c r="C1" s="305"/>
      <c r="D1" s="305"/>
      <c r="E1" s="28"/>
      <c r="I1" s="28"/>
      <c r="M1" s="28"/>
    </row>
    <row r="2" spans="1:1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23.25" customHeight="1">
      <c r="A3" s="288" t="s">
        <v>378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</row>
    <row r="4" spans="1:13">
      <c r="A4" s="306" t="s">
        <v>0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</row>
    <row r="5" spans="1:13">
      <c r="K5" s="287" t="s">
        <v>377</v>
      </c>
      <c r="L5" s="287"/>
    </row>
    <row r="6" spans="1:13" ht="33.75" customHeight="1">
      <c r="A6" s="302" t="s">
        <v>1</v>
      </c>
      <c r="B6" s="302" t="s">
        <v>46</v>
      </c>
      <c r="C6" s="302"/>
      <c r="D6" s="302"/>
      <c r="E6" s="302"/>
      <c r="F6" s="302" t="s">
        <v>42</v>
      </c>
      <c r="G6" s="302"/>
      <c r="H6" s="302"/>
      <c r="I6" s="302"/>
      <c r="J6" s="302" t="s">
        <v>43</v>
      </c>
      <c r="K6" s="302"/>
      <c r="L6" s="302"/>
      <c r="M6" s="302"/>
    </row>
    <row r="7" spans="1:13" s="31" customFormat="1" ht="40.5" customHeight="1">
      <c r="A7" s="307"/>
      <c r="B7" s="303" t="s">
        <v>2</v>
      </c>
      <c r="C7" s="303" t="s">
        <v>3</v>
      </c>
      <c r="D7" s="302" t="s">
        <v>4</v>
      </c>
      <c r="E7" s="302"/>
      <c r="F7" s="303" t="s">
        <v>44</v>
      </c>
      <c r="G7" s="303" t="s">
        <v>45</v>
      </c>
      <c r="H7" s="302" t="s">
        <v>4</v>
      </c>
      <c r="I7" s="302"/>
      <c r="J7" s="303" t="s">
        <v>44</v>
      </c>
      <c r="K7" s="303" t="s">
        <v>45</v>
      </c>
      <c r="L7" s="302" t="s">
        <v>4</v>
      </c>
      <c r="M7" s="302"/>
    </row>
    <row r="8" spans="1:13" ht="55.5" customHeight="1">
      <c r="A8" s="307"/>
      <c r="B8" s="304"/>
      <c r="C8" s="304"/>
      <c r="D8" s="272" t="s">
        <v>5</v>
      </c>
      <c r="E8" s="248" t="s">
        <v>6</v>
      </c>
      <c r="F8" s="304"/>
      <c r="G8" s="308"/>
      <c r="H8" s="248" t="s">
        <v>5</v>
      </c>
      <c r="I8" s="248" t="s">
        <v>6</v>
      </c>
      <c r="J8" s="304"/>
      <c r="K8" s="304"/>
      <c r="L8" s="248" t="s">
        <v>5</v>
      </c>
      <c r="M8" s="248" t="s">
        <v>6</v>
      </c>
    </row>
    <row r="9" spans="1:13" s="131" customFormat="1" ht="30" customHeight="1">
      <c r="A9" s="33" t="s">
        <v>7</v>
      </c>
      <c r="B9" s="34">
        <v>4006.42</v>
      </c>
      <c r="C9" s="37">
        <v>4023.15</v>
      </c>
      <c r="D9" s="35">
        <f>C9-B9</f>
        <v>16.730000000000018</v>
      </c>
      <c r="E9" s="36">
        <f>C9/B9</f>
        <v>1.0041757978444596</v>
      </c>
      <c r="F9" s="37">
        <v>4022.2</v>
      </c>
      <c r="G9" s="37">
        <v>4023.32</v>
      </c>
      <c r="H9" s="38">
        <f>G9-F9</f>
        <v>1.1200000000003456</v>
      </c>
      <c r="I9" s="39">
        <f>G9/F9</f>
        <v>1.0002784545770973</v>
      </c>
      <c r="J9" s="37">
        <v>4022.89</v>
      </c>
      <c r="K9" s="37">
        <v>4023.15</v>
      </c>
      <c r="L9" s="40">
        <f>K9-J9</f>
        <v>0.26000000000021828</v>
      </c>
      <c r="M9" s="41">
        <f>K9/J9</f>
        <v>1.0000646301539442</v>
      </c>
    </row>
    <row r="10" spans="1:13" ht="30" customHeight="1">
      <c r="A10" s="62" t="s">
        <v>8</v>
      </c>
      <c r="B10" s="43">
        <v>51.88</v>
      </c>
      <c r="C10" s="250">
        <v>51.95</v>
      </c>
      <c r="D10" s="273">
        <f t="shared" ref="D10:D30" si="0">C10-B10</f>
        <v>7.0000000000000284E-2</v>
      </c>
      <c r="E10" s="249">
        <f t="shared" ref="E10:E30" si="1">C10/B10</f>
        <v>1.001349267540478</v>
      </c>
      <c r="F10" s="44">
        <v>51.95</v>
      </c>
      <c r="G10" s="44">
        <v>51.59</v>
      </c>
      <c r="H10" s="251" t="s">
        <v>98</v>
      </c>
      <c r="I10" s="252">
        <f t="shared" ref="I10:I30" si="2">G10/F10</f>
        <v>0.9930702598652551</v>
      </c>
      <c r="J10" s="250">
        <v>51.95</v>
      </c>
      <c r="K10" s="250">
        <v>51.95</v>
      </c>
      <c r="L10" s="253" t="s">
        <v>98</v>
      </c>
      <c r="M10" s="254">
        <f t="shared" ref="M10:M30" si="3">K10/J10</f>
        <v>1</v>
      </c>
    </row>
    <row r="11" spans="1:13" ht="30" customHeight="1">
      <c r="A11" s="62" t="s">
        <v>9</v>
      </c>
      <c r="B11" s="43">
        <v>51.88</v>
      </c>
      <c r="C11" s="250">
        <v>51.95</v>
      </c>
      <c r="D11" s="273">
        <f t="shared" si="0"/>
        <v>7.0000000000000284E-2</v>
      </c>
      <c r="E11" s="249">
        <f t="shared" si="1"/>
        <v>1.001349267540478</v>
      </c>
      <c r="F11" s="46">
        <v>51.95</v>
      </c>
      <c r="G11" s="46">
        <v>51.59</v>
      </c>
      <c r="H11" s="251" t="s">
        <v>98</v>
      </c>
      <c r="I11" s="252">
        <f t="shared" si="2"/>
        <v>0.9930702598652551</v>
      </c>
      <c r="J11" s="250">
        <v>51.95</v>
      </c>
      <c r="K11" s="250">
        <v>51.95</v>
      </c>
      <c r="L11" s="253"/>
      <c r="M11" s="254">
        <f t="shared" si="3"/>
        <v>1</v>
      </c>
    </row>
    <row r="12" spans="1:13" ht="30" customHeight="1">
      <c r="A12" s="62" t="s">
        <v>10</v>
      </c>
      <c r="B12" s="43">
        <v>201.69</v>
      </c>
      <c r="C12" s="250">
        <v>209.6</v>
      </c>
      <c r="D12" s="273">
        <f t="shared" si="0"/>
        <v>7.9099999999999966</v>
      </c>
      <c r="E12" s="249">
        <f t="shared" si="1"/>
        <v>1.0392186028062869</v>
      </c>
      <c r="F12" s="46">
        <v>209.03</v>
      </c>
      <c r="G12" s="46">
        <v>209.6</v>
      </c>
      <c r="H12" s="251">
        <f t="shared" ref="H12:H30" si="4">G12-F12</f>
        <v>0.56999999999999318</v>
      </c>
      <c r="I12" s="252">
        <f t="shared" si="2"/>
        <v>1.002726881308903</v>
      </c>
      <c r="J12" s="250">
        <v>209.54</v>
      </c>
      <c r="K12" s="250">
        <v>209.6</v>
      </c>
      <c r="L12" s="253">
        <f t="shared" ref="L12:L30" si="5">K12-J12</f>
        <v>6.0000000000002274E-2</v>
      </c>
      <c r="M12" s="254">
        <f t="shared" si="3"/>
        <v>1.0002863415099743</v>
      </c>
    </row>
    <row r="13" spans="1:13" ht="30" customHeight="1">
      <c r="A13" s="62" t="s">
        <v>11</v>
      </c>
      <c r="B13" s="43">
        <v>146.1</v>
      </c>
      <c r="C13" s="250">
        <v>150.54</v>
      </c>
      <c r="D13" s="273">
        <f t="shared" si="0"/>
        <v>4.4399999999999977</v>
      </c>
      <c r="E13" s="249">
        <f t="shared" si="1"/>
        <v>1.0303901437371663</v>
      </c>
      <c r="F13" s="46">
        <v>149.49</v>
      </c>
      <c r="G13" s="46">
        <v>149.49</v>
      </c>
      <c r="H13" s="251">
        <f t="shared" si="4"/>
        <v>0</v>
      </c>
      <c r="I13" s="252">
        <f t="shared" si="2"/>
        <v>1</v>
      </c>
      <c r="J13" s="250">
        <v>149.57</v>
      </c>
      <c r="K13" s="250">
        <v>150.54</v>
      </c>
      <c r="L13" s="253">
        <f t="shared" si="5"/>
        <v>0.96999999999999886</v>
      </c>
      <c r="M13" s="254">
        <f t="shared" si="3"/>
        <v>1.0064852577388514</v>
      </c>
    </row>
    <row r="14" spans="1:13" ht="30" customHeight="1">
      <c r="A14" s="62" t="s">
        <v>346</v>
      </c>
      <c r="B14" s="47">
        <v>159.03</v>
      </c>
      <c r="C14" s="250">
        <v>159.03</v>
      </c>
      <c r="D14" s="273">
        <f t="shared" si="0"/>
        <v>0</v>
      </c>
      <c r="E14" s="249">
        <f t="shared" si="1"/>
        <v>1</v>
      </c>
      <c r="F14" s="48">
        <v>159.03</v>
      </c>
      <c r="G14" s="48">
        <v>159.03</v>
      </c>
      <c r="H14" s="251">
        <f t="shared" si="4"/>
        <v>0</v>
      </c>
      <c r="I14" s="252">
        <f t="shared" si="2"/>
        <v>1</v>
      </c>
      <c r="J14" s="250">
        <v>159.03</v>
      </c>
      <c r="K14" s="250">
        <v>159.03</v>
      </c>
      <c r="L14" s="253"/>
      <c r="M14" s="254">
        <f t="shared" si="3"/>
        <v>1</v>
      </c>
    </row>
    <row r="15" spans="1:13" ht="30" customHeight="1">
      <c r="A15" s="62" t="s">
        <v>14</v>
      </c>
      <c r="B15" s="49">
        <v>3447.71</v>
      </c>
      <c r="C15" s="250">
        <v>3452.03</v>
      </c>
      <c r="D15" s="273">
        <f t="shared" si="0"/>
        <v>4.3200000000001637</v>
      </c>
      <c r="E15" s="249">
        <f t="shared" si="1"/>
        <v>1.0012530056182221</v>
      </c>
      <c r="F15" s="46">
        <v>3452.69</v>
      </c>
      <c r="G15" s="46">
        <v>3452.03</v>
      </c>
      <c r="H15" s="251">
        <f t="shared" si="4"/>
        <v>-0.65999999999985448</v>
      </c>
      <c r="I15" s="252">
        <f t="shared" si="2"/>
        <v>0.99980884469790221</v>
      </c>
      <c r="J15" s="250">
        <v>3452.79</v>
      </c>
      <c r="K15" s="250">
        <v>3611.06</v>
      </c>
      <c r="L15" s="253">
        <f t="shared" si="5"/>
        <v>158.26999999999998</v>
      </c>
      <c r="M15" s="254">
        <f t="shared" si="3"/>
        <v>1.0458382930905152</v>
      </c>
    </row>
    <row r="16" spans="1:13" ht="33" customHeight="1">
      <c r="A16" s="62" t="s">
        <v>15</v>
      </c>
      <c r="B16" s="49"/>
      <c r="C16" s="250"/>
      <c r="D16" s="273">
        <f>C16-B16</f>
        <v>0</v>
      </c>
      <c r="E16" s="249"/>
      <c r="F16" s="46"/>
      <c r="G16" s="46"/>
      <c r="H16" s="251">
        <f t="shared" si="4"/>
        <v>0</v>
      </c>
      <c r="I16" s="252"/>
      <c r="J16" s="250">
        <v>3150.34</v>
      </c>
      <c r="K16" s="250">
        <v>3452.03</v>
      </c>
      <c r="L16" s="253">
        <f>K16-J16</f>
        <v>301.69000000000005</v>
      </c>
      <c r="M16" s="254">
        <f t="shared" si="3"/>
        <v>1.095764266714069</v>
      </c>
    </row>
    <row r="17" spans="1:13" s="131" customFormat="1" ht="30" customHeight="1">
      <c r="A17" s="56" t="s">
        <v>19</v>
      </c>
      <c r="B17" s="51">
        <v>236.83</v>
      </c>
      <c r="C17" s="37">
        <v>218.5</v>
      </c>
      <c r="D17" s="35">
        <f t="shared" si="0"/>
        <v>-18.330000000000013</v>
      </c>
      <c r="E17" s="36">
        <f t="shared" si="1"/>
        <v>0.92260271080521894</v>
      </c>
      <c r="F17" s="52">
        <v>220.08</v>
      </c>
      <c r="G17" s="52">
        <v>218.41</v>
      </c>
      <c r="H17" s="38">
        <f>F17-G17</f>
        <v>1.6700000000000159</v>
      </c>
      <c r="I17" s="39">
        <f t="shared" si="2"/>
        <v>0.99241185023627765</v>
      </c>
      <c r="J17" s="37">
        <v>219.06</v>
      </c>
      <c r="K17" s="37">
        <v>218.67</v>
      </c>
      <c r="L17" s="40">
        <f t="shared" si="5"/>
        <v>-0.39000000000001478</v>
      </c>
      <c r="M17" s="41">
        <f t="shared" si="3"/>
        <v>0.9982196658449739</v>
      </c>
    </row>
    <row r="18" spans="1:13" ht="30" customHeight="1">
      <c r="A18" s="62" t="s">
        <v>347</v>
      </c>
      <c r="B18" s="50">
        <v>0.25</v>
      </c>
      <c r="C18" s="250"/>
      <c r="D18" s="273">
        <f t="shared" si="0"/>
        <v>-0.25</v>
      </c>
      <c r="E18" s="249">
        <f t="shared" si="1"/>
        <v>0</v>
      </c>
      <c r="F18" s="53">
        <v>0.25</v>
      </c>
      <c r="G18" s="53"/>
      <c r="H18" s="251" t="s">
        <v>98</v>
      </c>
      <c r="I18" s="252">
        <f t="shared" si="2"/>
        <v>0</v>
      </c>
      <c r="J18" s="250"/>
      <c r="K18" s="250"/>
      <c r="L18" s="253"/>
      <c r="M18" s="254"/>
    </row>
    <row r="19" spans="1:13" ht="30" customHeight="1">
      <c r="A19" s="62" t="s">
        <v>348</v>
      </c>
      <c r="B19" s="43">
        <v>0.81</v>
      </c>
      <c r="C19" s="250"/>
      <c r="D19" s="273">
        <f t="shared" si="0"/>
        <v>-0.81</v>
      </c>
      <c r="E19" s="249">
        <f t="shared" si="1"/>
        <v>0</v>
      </c>
      <c r="F19" s="44">
        <v>0.24</v>
      </c>
      <c r="G19" s="44"/>
      <c r="H19" s="251" t="s">
        <v>98</v>
      </c>
      <c r="I19" s="252">
        <f t="shared" si="2"/>
        <v>0</v>
      </c>
      <c r="J19" s="250"/>
      <c r="K19" s="250"/>
      <c r="L19" s="253"/>
      <c r="M19" s="254"/>
    </row>
    <row r="20" spans="1:13" ht="30" customHeight="1">
      <c r="A20" s="62" t="s">
        <v>349</v>
      </c>
      <c r="B20" s="43">
        <v>1.53</v>
      </c>
      <c r="C20" s="250"/>
      <c r="D20" s="273">
        <f t="shared" si="0"/>
        <v>-1.53</v>
      </c>
      <c r="E20" s="249">
        <f t="shared" si="1"/>
        <v>0</v>
      </c>
      <c r="F20" s="44"/>
      <c r="G20" s="44"/>
      <c r="H20" s="251">
        <f t="shared" si="4"/>
        <v>0</v>
      </c>
      <c r="I20" s="252"/>
      <c r="J20" s="250"/>
      <c r="K20" s="250"/>
      <c r="L20" s="253"/>
      <c r="M20" s="254"/>
    </row>
    <row r="21" spans="1:13" ht="30" customHeight="1">
      <c r="A21" s="62" t="s">
        <v>350</v>
      </c>
      <c r="B21" s="43">
        <v>3.53</v>
      </c>
      <c r="C21" s="250"/>
      <c r="D21" s="273">
        <f t="shared" si="0"/>
        <v>-3.53</v>
      </c>
      <c r="E21" s="249">
        <f t="shared" si="1"/>
        <v>0</v>
      </c>
      <c r="F21" s="44"/>
      <c r="G21" s="44"/>
      <c r="H21" s="251">
        <f t="shared" si="4"/>
        <v>0</v>
      </c>
      <c r="I21" s="252"/>
      <c r="J21" s="250"/>
      <c r="K21" s="250"/>
      <c r="L21" s="253"/>
      <c r="M21" s="254"/>
    </row>
    <row r="22" spans="1:13" ht="30" customHeight="1">
      <c r="A22" s="62" t="s">
        <v>351</v>
      </c>
      <c r="B22" s="43">
        <v>59.64</v>
      </c>
      <c r="C22" s="250">
        <v>54.99</v>
      </c>
      <c r="D22" s="273">
        <f t="shared" si="0"/>
        <v>-4.6499999999999986</v>
      </c>
      <c r="E22" s="249">
        <f t="shared" si="1"/>
        <v>0.92203219315895379</v>
      </c>
      <c r="F22" s="44">
        <v>58.45</v>
      </c>
      <c r="G22" s="44"/>
      <c r="H22" s="251" t="s">
        <v>98</v>
      </c>
      <c r="I22" s="252">
        <f t="shared" si="2"/>
        <v>0</v>
      </c>
      <c r="J22" s="250">
        <v>71.37</v>
      </c>
      <c r="K22" s="250">
        <v>54.99</v>
      </c>
      <c r="L22" s="253">
        <f t="shared" si="5"/>
        <v>-16.380000000000003</v>
      </c>
      <c r="M22" s="254">
        <f t="shared" si="3"/>
        <v>0.77049180327868849</v>
      </c>
    </row>
    <row r="23" spans="1:13" ht="30" customHeight="1">
      <c r="A23" s="62" t="s">
        <v>429</v>
      </c>
      <c r="B23" s="50">
        <v>0.88</v>
      </c>
      <c r="C23" s="250">
        <v>0.88</v>
      </c>
      <c r="D23" s="273">
        <f t="shared" si="0"/>
        <v>0</v>
      </c>
      <c r="E23" s="249">
        <f t="shared" si="1"/>
        <v>1</v>
      </c>
      <c r="F23" s="53">
        <v>0.88</v>
      </c>
      <c r="G23" s="53">
        <v>0.88</v>
      </c>
      <c r="H23" s="251">
        <f t="shared" si="4"/>
        <v>0</v>
      </c>
      <c r="I23" s="252">
        <f t="shared" si="2"/>
        <v>1</v>
      </c>
      <c r="J23" s="250">
        <v>0.88</v>
      </c>
      <c r="K23" s="250">
        <v>0.88</v>
      </c>
      <c r="L23" s="253"/>
      <c r="M23" s="254">
        <f t="shared" si="3"/>
        <v>1</v>
      </c>
    </row>
    <row r="24" spans="1:13" ht="30" customHeight="1">
      <c r="A24" s="62" t="s">
        <v>119</v>
      </c>
      <c r="B24" s="44">
        <v>45.11</v>
      </c>
      <c r="C24" s="250">
        <v>32.130000000000003</v>
      </c>
      <c r="D24" s="273">
        <f t="shared" si="0"/>
        <v>-12.979999999999997</v>
      </c>
      <c r="E24" s="249">
        <f t="shared" si="1"/>
        <v>0.7122589226335625</v>
      </c>
      <c r="F24" s="44">
        <v>32.79</v>
      </c>
      <c r="G24" s="44">
        <v>31.87</v>
      </c>
      <c r="H24" s="251"/>
      <c r="I24" s="252">
        <f t="shared" si="2"/>
        <v>0.97194266544678265</v>
      </c>
      <c r="J24" s="250">
        <v>32.15</v>
      </c>
      <c r="K24" s="250">
        <v>32.130000000000003</v>
      </c>
      <c r="L24" s="253"/>
      <c r="M24" s="254">
        <f t="shared" si="3"/>
        <v>0.99937791601866266</v>
      </c>
    </row>
    <row r="25" spans="1:13" ht="30" customHeight="1">
      <c r="A25" s="62" t="s">
        <v>128</v>
      </c>
      <c r="B25" s="43">
        <v>0.39</v>
      </c>
      <c r="C25" s="250">
        <v>0.39</v>
      </c>
      <c r="D25" s="273">
        <f t="shared" si="0"/>
        <v>0</v>
      </c>
      <c r="E25" s="249">
        <f t="shared" si="1"/>
        <v>1</v>
      </c>
      <c r="F25" s="44">
        <v>0.39</v>
      </c>
      <c r="G25" s="44">
        <v>0.39</v>
      </c>
      <c r="H25" s="251">
        <f t="shared" si="4"/>
        <v>0</v>
      </c>
      <c r="I25" s="252">
        <f t="shared" si="2"/>
        <v>1</v>
      </c>
      <c r="J25" s="250">
        <v>0.39</v>
      </c>
      <c r="K25" s="250">
        <v>0.39</v>
      </c>
      <c r="L25" s="253"/>
      <c r="M25" s="254">
        <f t="shared" si="3"/>
        <v>1</v>
      </c>
    </row>
    <row r="26" spans="1:13" ht="30" customHeight="1">
      <c r="A26" s="62" t="s">
        <v>430</v>
      </c>
      <c r="B26" s="44">
        <v>110.35</v>
      </c>
      <c r="C26" s="250">
        <v>112.65</v>
      </c>
      <c r="D26" s="273">
        <f t="shared" si="0"/>
        <v>2.3000000000000114</v>
      </c>
      <c r="E26" s="249">
        <f t="shared" si="1"/>
        <v>1.020842772995016</v>
      </c>
      <c r="F26" s="44">
        <v>112.65</v>
      </c>
      <c r="G26" s="44">
        <v>112.65</v>
      </c>
      <c r="H26" s="251">
        <f t="shared" si="4"/>
        <v>0</v>
      </c>
      <c r="I26" s="252">
        <f t="shared" si="2"/>
        <v>1</v>
      </c>
      <c r="J26" s="250">
        <v>112.65</v>
      </c>
      <c r="K26" s="250">
        <v>112.65</v>
      </c>
      <c r="L26" s="253"/>
      <c r="M26" s="254">
        <f t="shared" si="3"/>
        <v>1</v>
      </c>
    </row>
    <row r="27" spans="1:13" ht="30" customHeight="1">
      <c r="A27" s="62" t="s">
        <v>431</v>
      </c>
      <c r="B27" s="43">
        <v>1.62</v>
      </c>
      <c r="C27" s="250">
        <v>1.62</v>
      </c>
      <c r="D27" s="273">
        <f t="shared" si="0"/>
        <v>0</v>
      </c>
      <c r="E27" s="249">
        <f t="shared" si="1"/>
        <v>1</v>
      </c>
      <c r="F27" s="44">
        <v>1.62</v>
      </c>
      <c r="G27" s="44">
        <v>1.62</v>
      </c>
      <c r="H27" s="251">
        <f t="shared" si="4"/>
        <v>0</v>
      </c>
      <c r="I27" s="252">
        <f t="shared" si="2"/>
        <v>1</v>
      </c>
      <c r="J27" s="250">
        <v>1.62</v>
      </c>
      <c r="K27" s="250">
        <v>1.62</v>
      </c>
      <c r="L27" s="253"/>
      <c r="M27" s="254">
        <f t="shared" si="3"/>
        <v>1</v>
      </c>
    </row>
    <row r="28" spans="1:13" ht="30" customHeight="1">
      <c r="A28" s="62" t="s">
        <v>143</v>
      </c>
      <c r="B28" s="43">
        <v>0.97</v>
      </c>
      <c r="C28" s="250">
        <v>0.6</v>
      </c>
      <c r="D28" s="273">
        <f t="shared" si="0"/>
        <v>-0.37</v>
      </c>
      <c r="E28" s="249"/>
      <c r="F28" s="44">
        <v>0.97</v>
      </c>
      <c r="G28" s="44">
        <v>0.6</v>
      </c>
      <c r="H28" s="251">
        <f t="shared" si="4"/>
        <v>-0.37</v>
      </c>
      <c r="I28" s="252">
        <f t="shared" si="2"/>
        <v>0.61855670103092786</v>
      </c>
      <c r="J28" s="250">
        <v>0.97</v>
      </c>
      <c r="K28" s="250">
        <v>0.6</v>
      </c>
      <c r="L28" s="253">
        <f>K28-J28</f>
        <v>-0.37</v>
      </c>
      <c r="M28" s="254">
        <f t="shared" si="3"/>
        <v>0.61855670103092786</v>
      </c>
    </row>
    <row r="29" spans="1:13" ht="30" customHeight="1">
      <c r="A29" s="62" t="s">
        <v>147</v>
      </c>
      <c r="B29" s="43">
        <v>11.76</v>
      </c>
      <c r="C29" s="250"/>
      <c r="D29" s="273">
        <f t="shared" si="0"/>
        <v>-11.76</v>
      </c>
      <c r="E29" s="249">
        <f t="shared" si="1"/>
        <v>0</v>
      </c>
      <c r="F29" s="44">
        <v>11.85</v>
      </c>
      <c r="G29" s="44">
        <v>11.85</v>
      </c>
      <c r="H29" s="251">
        <f t="shared" si="4"/>
        <v>0</v>
      </c>
      <c r="I29" s="252">
        <f t="shared" si="2"/>
        <v>1</v>
      </c>
      <c r="J29" s="250">
        <v>11.85</v>
      </c>
      <c r="K29" s="250">
        <v>11.85</v>
      </c>
      <c r="L29" s="253"/>
      <c r="M29" s="254">
        <f t="shared" si="3"/>
        <v>1</v>
      </c>
    </row>
    <row r="30" spans="1:13" s="131" customFormat="1" ht="30" customHeight="1">
      <c r="A30" s="56" t="s">
        <v>41</v>
      </c>
      <c r="B30" s="51">
        <v>86.33</v>
      </c>
      <c r="C30" s="37">
        <v>87.76</v>
      </c>
      <c r="D30" s="273">
        <f t="shared" si="0"/>
        <v>1.4300000000000068</v>
      </c>
      <c r="E30" s="36">
        <f t="shared" si="1"/>
        <v>1.0165643461137497</v>
      </c>
      <c r="F30" s="52">
        <v>87.3</v>
      </c>
      <c r="G30" s="52">
        <v>87.76</v>
      </c>
      <c r="H30" s="38">
        <f t="shared" si="4"/>
        <v>0.46000000000000796</v>
      </c>
      <c r="I30" s="39">
        <f t="shared" si="2"/>
        <v>1.0052691867124857</v>
      </c>
      <c r="J30" s="37">
        <v>87.63</v>
      </c>
      <c r="K30" s="37">
        <v>87.76</v>
      </c>
      <c r="L30" s="40">
        <f t="shared" si="5"/>
        <v>0.13000000000000966</v>
      </c>
      <c r="M30" s="41">
        <f t="shared" si="3"/>
        <v>1.0014835102133974</v>
      </c>
    </row>
  </sheetData>
  <mergeCells count="17">
    <mergeCell ref="A1:D1"/>
    <mergeCell ref="A3:M3"/>
    <mergeCell ref="A4:M4"/>
    <mergeCell ref="A6:A8"/>
    <mergeCell ref="B6:E6"/>
    <mergeCell ref="F6:I6"/>
    <mergeCell ref="J6:M6"/>
    <mergeCell ref="B7:B8"/>
    <mergeCell ref="C7:C8"/>
    <mergeCell ref="D7:E7"/>
    <mergeCell ref="F7:F8"/>
    <mergeCell ref="G7:G8"/>
    <mergeCell ref="H7:I7"/>
    <mergeCell ref="J7:J8"/>
    <mergeCell ref="K7:K8"/>
    <mergeCell ref="K5:L5"/>
    <mergeCell ref="L7:M7"/>
  </mergeCells>
  <pageMargins left="0.7" right="0.2" top="0.75" bottom="0.75" header="0.3" footer="0.3"/>
  <pageSetup paperSize="9"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4"/>
  <sheetViews>
    <sheetView workbookViewId="0">
      <selection activeCell="H30" sqref="H30"/>
    </sheetView>
  </sheetViews>
  <sheetFormatPr defaultColWidth="9.140625" defaultRowHeight="15.75"/>
  <cols>
    <col min="1" max="1" width="24.42578125" style="29" customWidth="1"/>
    <col min="2" max="13" width="11.42578125" style="29" customWidth="1"/>
    <col min="14" max="16384" width="9.140625" style="29"/>
  </cols>
  <sheetData>
    <row r="1" spans="1:13" ht="24.75" customHeight="1">
      <c r="A1" s="305"/>
      <c r="B1" s="305"/>
      <c r="C1" s="305"/>
      <c r="D1" s="305"/>
      <c r="E1" s="28"/>
      <c r="I1" s="28"/>
      <c r="M1" s="28"/>
    </row>
    <row r="2" spans="1:1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23.25" customHeight="1">
      <c r="A3" s="288" t="s">
        <v>379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</row>
    <row r="4" spans="1:13">
      <c r="A4" s="306" t="s">
        <v>0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</row>
    <row r="5" spans="1:13">
      <c r="K5" s="287" t="s">
        <v>380</v>
      </c>
      <c r="L5" s="287"/>
    </row>
    <row r="6" spans="1:13" ht="33.75" customHeight="1">
      <c r="A6" s="309" t="s">
        <v>1</v>
      </c>
      <c r="B6" s="309" t="s">
        <v>46</v>
      </c>
      <c r="C6" s="309"/>
      <c r="D6" s="309"/>
      <c r="E6" s="309"/>
      <c r="F6" s="309" t="s">
        <v>42</v>
      </c>
      <c r="G6" s="309"/>
      <c r="H6" s="309"/>
      <c r="I6" s="309"/>
      <c r="J6" s="309" t="s">
        <v>43</v>
      </c>
      <c r="K6" s="309"/>
      <c r="L6" s="309"/>
      <c r="M6" s="309"/>
    </row>
    <row r="7" spans="1:13" s="31" customFormat="1" ht="40.5" customHeight="1">
      <c r="A7" s="312"/>
      <c r="B7" s="310" t="s">
        <v>2</v>
      </c>
      <c r="C7" s="310" t="s">
        <v>3</v>
      </c>
      <c r="D7" s="309" t="s">
        <v>4</v>
      </c>
      <c r="E7" s="309"/>
      <c r="F7" s="310" t="s">
        <v>44</v>
      </c>
      <c r="G7" s="310" t="s">
        <v>45</v>
      </c>
      <c r="H7" s="309" t="s">
        <v>4</v>
      </c>
      <c r="I7" s="309"/>
      <c r="J7" s="310" t="s">
        <v>44</v>
      </c>
      <c r="K7" s="310" t="s">
        <v>45</v>
      </c>
      <c r="L7" s="309" t="s">
        <v>4</v>
      </c>
      <c r="M7" s="309"/>
    </row>
    <row r="8" spans="1:13" ht="55.5" customHeight="1">
      <c r="A8" s="313"/>
      <c r="B8" s="311"/>
      <c r="C8" s="311"/>
      <c r="D8" s="260" t="s">
        <v>5</v>
      </c>
      <c r="E8" s="260" t="s">
        <v>6</v>
      </c>
      <c r="F8" s="311"/>
      <c r="G8" s="314"/>
      <c r="H8" s="260" t="s">
        <v>5</v>
      </c>
      <c r="I8" s="260" t="s">
        <v>6</v>
      </c>
      <c r="J8" s="311"/>
      <c r="K8" s="311"/>
      <c r="L8" s="260" t="s">
        <v>5</v>
      </c>
      <c r="M8" s="260" t="s">
        <v>6</v>
      </c>
    </row>
    <row r="9" spans="1:13" s="131" customFormat="1" ht="30" customHeight="1">
      <c r="A9" s="149" t="s">
        <v>7</v>
      </c>
      <c r="B9" s="150">
        <v>9725.2199999999993</v>
      </c>
      <c r="C9" s="151">
        <v>9771.48</v>
      </c>
      <c r="D9" s="167">
        <v>46.26</v>
      </c>
      <c r="E9" s="255">
        <v>1.0047999999999999</v>
      </c>
      <c r="F9" s="154">
        <v>9767.24</v>
      </c>
      <c r="G9" s="154">
        <v>9771.56</v>
      </c>
      <c r="H9" s="256">
        <f>G9-F9</f>
        <v>4.319999999999709</v>
      </c>
      <c r="I9" s="257">
        <v>1.0004</v>
      </c>
      <c r="J9" s="156">
        <v>9769.2099999999991</v>
      </c>
      <c r="K9" s="156">
        <v>9771.48</v>
      </c>
      <c r="L9" s="157">
        <f>K9-J9</f>
        <v>2.2700000000004366</v>
      </c>
      <c r="M9" s="158">
        <v>1.0002</v>
      </c>
    </row>
    <row r="10" spans="1:13" ht="30" customHeight="1">
      <c r="A10" s="159" t="s">
        <v>8</v>
      </c>
      <c r="B10" s="152">
        <v>13.94</v>
      </c>
      <c r="C10" s="152">
        <v>14.5</v>
      </c>
      <c r="D10" s="152">
        <v>0.56000000000000005</v>
      </c>
      <c r="E10" s="153">
        <v>1.0402</v>
      </c>
      <c r="F10" s="160">
        <v>14.5</v>
      </c>
      <c r="G10" s="160">
        <v>14.5</v>
      </c>
      <c r="H10" s="161" t="s">
        <v>98</v>
      </c>
      <c r="I10" s="162">
        <v>1</v>
      </c>
      <c r="J10" s="261">
        <v>14.5</v>
      </c>
      <c r="K10" s="261">
        <v>14.5</v>
      </c>
      <c r="L10" s="262">
        <f t="shared" ref="L10:L33" si="0">K10-J10</f>
        <v>0</v>
      </c>
      <c r="M10" s="264">
        <v>1</v>
      </c>
    </row>
    <row r="11" spans="1:13" ht="30" customHeight="1">
      <c r="A11" s="159" t="s">
        <v>10</v>
      </c>
      <c r="B11" s="152">
        <v>62.12</v>
      </c>
      <c r="C11" s="152">
        <v>47.46</v>
      </c>
      <c r="D11" s="152">
        <v>-14.66</v>
      </c>
      <c r="E11" s="153">
        <v>0.76400000000000001</v>
      </c>
      <c r="F11" s="160">
        <v>47</v>
      </c>
      <c r="G11" s="160">
        <v>47.49</v>
      </c>
      <c r="H11" s="155">
        <v>0.49</v>
      </c>
      <c r="I11" s="153">
        <v>1.0104</v>
      </c>
      <c r="J11" s="261">
        <v>47.14</v>
      </c>
      <c r="K11" s="261">
        <v>47.46</v>
      </c>
      <c r="L11" s="262">
        <f t="shared" si="0"/>
        <v>0.32000000000000028</v>
      </c>
      <c r="M11" s="263">
        <v>1.0067999999999999</v>
      </c>
    </row>
    <row r="12" spans="1:13" ht="30" customHeight="1">
      <c r="A12" s="159" t="s">
        <v>11</v>
      </c>
      <c r="B12" s="152">
        <v>61.53</v>
      </c>
      <c r="C12" s="152">
        <v>62.75</v>
      </c>
      <c r="D12" s="152">
        <v>1.22</v>
      </c>
      <c r="E12" s="153">
        <v>1.0198</v>
      </c>
      <c r="F12" s="160">
        <v>61.95</v>
      </c>
      <c r="G12" s="160">
        <v>62.79</v>
      </c>
      <c r="H12" s="155">
        <f>G12-F12</f>
        <v>0.83999999999999631</v>
      </c>
      <c r="I12" s="153">
        <v>1.0135000000000001</v>
      </c>
      <c r="J12" s="261">
        <v>62.79</v>
      </c>
      <c r="K12" s="261">
        <v>62.75</v>
      </c>
      <c r="L12" s="262">
        <f t="shared" si="0"/>
        <v>-3.9999999999999147E-2</v>
      </c>
      <c r="M12" s="263">
        <v>0.99939999999999996</v>
      </c>
    </row>
    <row r="13" spans="1:13" ht="30" customHeight="1">
      <c r="A13" s="159" t="s">
        <v>12</v>
      </c>
      <c r="B13" s="152">
        <v>5963.07</v>
      </c>
      <c r="C13" s="152">
        <v>5963.07</v>
      </c>
      <c r="D13" s="164">
        <v>0</v>
      </c>
      <c r="E13" s="165">
        <v>1</v>
      </c>
      <c r="F13" s="160" t="s">
        <v>157</v>
      </c>
      <c r="G13" s="160">
        <v>5963.07</v>
      </c>
      <c r="H13" s="161">
        <v>0</v>
      </c>
      <c r="I13" s="165">
        <v>1</v>
      </c>
      <c r="J13" s="261">
        <v>5963.07</v>
      </c>
      <c r="K13" s="261">
        <v>5963.07</v>
      </c>
      <c r="L13" s="262">
        <f t="shared" si="0"/>
        <v>0</v>
      </c>
      <c r="M13" s="265">
        <v>1</v>
      </c>
    </row>
    <row r="14" spans="1:13" ht="30" customHeight="1">
      <c r="A14" s="159" t="s">
        <v>409</v>
      </c>
      <c r="B14" s="155">
        <v>3619.58</v>
      </c>
      <c r="C14" s="152">
        <v>3681.28</v>
      </c>
      <c r="D14" s="152">
        <v>61.7</v>
      </c>
      <c r="E14" s="153">
        <v>1.0169999999999999</v>
      </c>
      <c r="F14" s="160">
        <v>3678.29</v>
      </c>
      <c r="G14" s="160" t="s">
        <v>158</v>
      </c>
      <c r="H14" s="155">
        <v>2.99</v>
      </c>
      <c r="I14" s="153">
        <v>1.0007999999999999</v>
      </c>
      <c r="J14" s="261">
        <v>3679.28</v>
      </c>
      <c r="K14" s="261">
        <v>3681.28</v>
      </c>
      <c r="L14" s="262">
        <f t="shared" si="0"/>
        <v>2</v>
      </c>
      <c r="M14" s="265">
        <v>1</v>
      </c>
    </row>
    <row r="15" spans="1:13" ht="30" customHeight="1">
      <c r="A15" s="159" t="s">
        <v>16</v>
      </c>
      <c r="B15" s="155">
        <v>2.38</v>
      </c>
      <c r="C15" s="152">
        <v>2.4300000000000002</v>
      </c>
      <c r="D15" s="152">
        <v>0.05</v>
      </c>
      <c r="E15" s="153">
        <v>1.0209999999999999</v>
      </c>
      <c r="F15" s="160">
        <v>2.4300000000000002</v>
      </c>
      <c r="G15" s="160">
        <v>2.4300000000000002</v>
      </c>
      <c r="H15" s="155">
        <v>0</v>
      </c>
      <c r="I15" s="165">
        <v>1</v>
      </c>
      <c r="J15" s="261">
        <v>2.4300000000000002</v>
      </c>
      <c r="K15" s="261">
        <v>2.4300000000000002</v>
      </c>
      <c r="L15" s="262">
        <f t="shared" si="0"/>
        <v>0</v>
      </c>
      <c r="M15" s="265">
        <v>1</v>
      </c>
    </row>
    <row r="16" spans="1:13" ht="30" customHeight="1">
      <c r="A16" s="159" t="s">
        <v>392</v>
      </c>
      <c r="B16" s="152">
        <v>2.6</v>
      </c>
      <c r="C16" s="152">
        <v>0</v>
      </c>
      <c r="D16" s="152">
        <v>-2.6</v>
      </c>
      <c r="E16" s="152">
        <v>0</v>
      </c>
      <c r="F16" s="266" t="s">
        <v>98</v>
      </c>
      <c r="G16" s="266" t="s">
        <v>98</v>
      </c>
      <c r="H16" s="266" t="s">
        <v>98</v>
      </c>
      <c r="I16" s="266" t="s">
        <v>98</v>
      </c>
      <c r="J16" s="266" t="s">
        <v>98</v>
      </c>
      <c r="K16" s="266" t="s">
        <v>98</v>
      </c>
      <c r="L16" s="266" t="s">
        <v>98</v>
      </c>
      <c r="M16" s="266" t="s">
        <v>98</v>
      </c>
    </row>
    <row r="17" spans="1:13" s="131" customFormat="1" ht="30" customHeight="1">
      <c r="A17" s="149" t="s">
        <v>19</v>
      </c>
      <c r="B17" s="167">
        <v>297.16000000000003</v>
      </c>
      <c r="C17" s="167">
        <v>137.18</v>
      </c>
      <c r="D17" s="167">
        <v>-159.97999999999999</v>
      </c>
      <c r="E17" s="255">
        <v>0.46160000000000001</v>
      </c>
      <c r="F17" s="256">
        <v>141.87</v>
      </c>
      <c r="G17" s="154">
        <v>137.1</v>
      </c>
      <c r="H17" s="256">
        <v>-4.7699999999999996</v>
      </c>
      <c r="I17" s="257">
        <v>0.96640000000000004</v>
      </c>
      <c r="J17" s="156">
        <v>139.71</v>
      </c>
      <c r="K17" s="156">
        <v>137.18</v>
      </c>
      <c r="L17" s="157">
        <f t="shared" si="0"/>
        <v>-2.5300000000000011</v>
      </c>
      <c r="M17" s="163">
        <v>0.98199999999999998</v>
      </c>
    </row>
    <row r="18" spans="1:13" ht="30" customHeight="1">
      <c r="A18" s="159" t="s">
        <v>20</v>
      </c>
      <c r="B18" s="152">
        <v>0.59</v>
      </c>
      <c r="C18" s="152">
        <v>0</v>
      </c>
      <c r="D18" s="152">
        <v>-0.59</v>
      </c>
      <c r="E18" s="152">
        <v>0</v>
      </c>
      <c r="F18" s="155">
        <v>0.56000000000000005</v>
      </c>
      <c r="G18" s="161">
        <v>0</v>
      </c>
      <c r="H18" s="155">
        <v>-0.56000000000000005</v>
      </c>
      <c r="I18" s="164" t="s">
        <v>98</v>
      </c>
      <c r="J18" s="164" t="s">
        <v>98</v>
      </c>
      <c r="K18" s="164" t="s">
        <v>98</v>
      </c>
      <c r="L18" s="164" t="s">
        <v>98</v>
      </c>
      <c r="M18" s="164" t="s">
        <v>98</v>
      </c>
    </row>
    <row r="19" spans="1:13" ht="30" customHeight="1">
      <c r="A19" s="159" t="s">
        <v>21</v>
      </c>
      <c r="B19" s="152">
        <v>0.35</v>
      </c>
      <c r="C19" s="152">
        <v>0</v>
      </c>
      <c r="D19" s="152">
        <v>-0.35</v>
      </c>
      <c r="E19" s="152">
        <v>0</v>
      </c>
      <c r="F19" s="155">
        <v>0.35</v>
      </c>
      <c r="G19" s="161">
        <v>0</v>
      </c>
      <c r="H19" s="155">
        <v>-0.35</v>
      </c>
      <c r="I19" s="164" t="s">
        <v>98</v>
      </c>
      <c r="J19" s="164" t="s">
        <v>98</v>
      </c>
      <c r="K19" s="164" t="s">
        <v>98</v>
      </c>
      <c r="L19" s="164" t="s">
        <v>98</v>
      </c>
      <c r="M19" s="164" t="s">
        <v>98</v>
      </c>
    </row>
    <row r="20" spans="1:13" ht="30" customHeight="1">
      <c r="A20" s="159" t="s">
        <v>24</v>
      </c>
      <c r="B20" s="152">
        <v>7.1</v>
      </c>
      <c r="C20" s="152">
        <v>0</v>
      </c>
      <c r="D20" s="152">
        <v>-7.1</v>
      </c>
      <c r="E20" s="164" t="s">
        <v>98</v>
      </c>
      <c r="F20" s="164" t="s">
        <v>98</v>
      </c>
      <c r="G20" s="164" t="s">
        <v>98</v>
      </c>
      <c r="H20" s="164" t="s">
        <v>98</v>
      </c>
      <c r="I20" s="164" t="s">
        <v>98</v>
      </c>
      <c r="J20" s="164" t="s">
        <v>98</v>
      </c>
      <c r="K20" s="164" t="s">
        <v>98</v>
      </c>
      <c r="L20" s="164" t="s">
        <v>98</v>
      </c>
      <c r="M20" s="164" t="s">
        <v>98</v>
      </c>
    </row>
    <row r="21" spans="1:13" ht="30" customHeight="1">
      <c r="A21" s="159" t="s">
        <v>25</v>
      </c>
      <c r="B21" s="152">
        <v>53.88</v>
      </c>
      <c r="C21" s="152">
        <v>0</v>
      </c>
      <c r="D21" s="152">
        <v>-53.88</v>
      </c>
      <c r="E21" s="164" t="s">
        <v>98</v>
      </c>
      <c r="F21" s="164" t="s">
        <v>98</v>
      </c>
      <c r="G21" s="164" t="s">
        <v>98</v>
      </c>
      <c r="H21" s="164" t="s">
        <v>98</v>
      </c>
      <c r="I21" s="164" t="s">
        <v>98</v>
      </c>
      <c r="J21" s="164" t="s">
        <v>98</v>
      </c>
      <c r="K21" s="164" t="s">
        <v>98</v>
      </c>
      <c r="L21" s="164" t="s">
        <v>98</v>
      </c>
      <c r="M21" s="164" t="s">
        <v>98</v>
      </c>
    </row>
    <row r="22" spans="1:13" s="168" customFormat="1" ht="30" customHeight="1">
      <c r="A22" s="159" t="s">
        <v>26</v>
      </c>
      <c r="B22" s="166" t="s">
        <v>98</v>
      </c>
      <c r="C22" s="166" t="s">
        <v>98</v>
      </c>
      <c r="D22" s="166" t="s">
        <v>98</v>
      </c>
      <c r="E22" s="166" t="s">
        <v>98</v>
      </c>
      <c r="F22" s="155">
        <v>0.5</v>
      </c>
      <c r="G22" s="155">
        <v>0.5</v>
      </c>
      <c r="H22" s="155">
        <v>0</v>
      </c>
      <c r="I22" s="165">
        <v>1</v>
      </c>
      <c r="J22" s="261">
        <v>0.5</v>
      </c>
      <c r="K22" s="261">
        <v>0.5</v>
      </c>
      <c r="L22" s="262">
        <f t="shared" si="0"/>
        <v>0</v>
      </c>
      <c r="M22" s="264">
        <v>1</v>
      </c>
    </row>
    <row r="23" spans="1:13" s="168" customFormat="1" ht="30" customHeight="1">
      <c r="A23" s="159" t="s">
        <v>27</v>
      </c>
      <c r="B23" s="152">
        <v>55.07</v>
      </c>
      <c r="C23" s="152">
        <v>24.5</v>
      </c>
      <c r="D23" s="152">
        <v>-30.57</v>
      </c>
      <c r="E23" s="153">
        <v>0.44490000000000002</v>
      </c>
      <c r="F23" s="155">
        <v>24.99</v>
      </c>
      <c r="G23" s="155">
        <v>24.91</v>
      </c>
      <c r="H23" s="155">
        <v>-0.08</v>
      </c>
      <c r="I23" s="153">
        <v>0.99680000000000002</v>
      </c>
      <c r="J23" s="261">
        <v>26.3</v>
      </c>
      <c r="K23" s="261">
        <v>24.5</v>
      </c>
      <c r="L23" s="262">
        <f t="shared" si="0"/>
        <v>-1.8000000000000007</v>
      </c>
      <c r="M23" s="263">
        <v>0.93149999999999999</v>
      </c>
    </row>
    <row r="24" spans="1:13" s="168" customFormat="1" ht="30" customHeight="1">
      <c r="A24" s="159" t="s">
        <v>28</v>
      </c>
      <c r="B24" s="152">
        <v>0.38</v>
      </c>
      <c r="C24" s="152">
        <v>0.37</v>
      </c>
      <c r="D24" s="152">
        <v>-0.01</v>
      </c>
      <c r="E24" s="153">
        <v>0.97370000000000001</v>
      </c>
      <c r="F24" s="155">
        <v>0.37</v>
      </c>
      <c r="G24" s="155">
        <v>0.37</v>
      </c>
      <c r="H24" s="155">
        <v>0</v>
      </c>
      <c r="I24" s="165">
        <v>1</v>
      </c>
      <c r="J24" s="261">
        <v>0.37</v>
      </c>
      <c r="K24" s="261">
        <v>0.37</v>
      </c>
      <c r="L24" s="262">
        <f t="shared" si="0"/>
        <v>0</v>
      </c>
      <c r="M24" s="265">
        <v>1</v>
      </c>
    </row>
    <row r="25" spans="1:13" s="168" customFormat="1" ht="30" customHeight="1">
      <c r="A25" s="159" t="s">
        <v>359</v>
      </c>
      <c r="B25" s="152">
        <v>21.73</v>
      </c>
      <c r="C25" s="152">
        <v>9.01</v>
      </c>
      <c r="D25" s="152">
        <v>-12.72</v>
      </c>
      <c r="E25" s="153">
        <v>0.41460000000000002</v>
      </c>
      <c r="F25" s="155">
        <v>9.9700000000000006</v>
      </c>
      <c r="G25" s="155">
        <v>8.93</v>
      </c>
      <c r="H25" s="155">
        <v>-1.04</v>
      </c>
      <c r="I25" s="153">
        <v>0.89600000000000002</v>
      </c>
      <c r="J25" s="261">
        <v>9.74</v>
      </c>
      <c r="K25" s="261">
        <v>9.01</v>
      </c>
      <c r="L25" s="262">
        <f t="shared" si="0"/>
        <v>-0.73000000000000043</v>
      </c>
      <c r="M25" s="264">
        <v>0.92500000000000004</v>
      </c>
    </row>
    <row r="26" spans="1:13" s="168" customFormat="1" ht="30" customHeight="1">
      <c r="A26" s="159" t="s">
        <v>412</v>
      </c>
      <c r="B26" s="152">
        <v>0.59</v>
      </c>
      <c r="C26" s="152">
        <v>0.59</v>
      </c>
      <c r="D26" s="152">
        <v>0</v>
      </c>
      <c r="E26" s="165">
        <v>1</v>
      </c>
      <c r="F26" s="155">
        <v>0.59</v>
      </c>
      <c r="G26" s="155">
        <v>0.59</v>
      </c>
      <c r="H26" s="155">
        <v>0</v>
      </c>
      <c r="I26" s="165">
        <v>1</v>
      </c>
      <c r="J26" s="261">
        <v>0.59</v>
      </c>
      <c r="K26" s="261">
        <v>0.59</v>
      </c>
      <c r="L26" s="262">
        <f t="shared" si="0"/>
        <v>0</v>
      </c>
      <c r="M26" s="264">
        <v>1</v>
      </c>
    </row>
    <row r="27" spans="1:13" ht="30" customHeight="1">
      <c r="A27" s="159" t="s">
        <v>425</v>
      </c>
      <c r="B27" s="152">
        <v>0.05</v>
      </c>
      <c r="C27" s="152">
        <v>0</v>
      </c>
      <c r="D27" s="152">
        <v>-0.05</v>
      </c>
      <c r="E27" s="152">
        <v>0</v>
      </c>
      <c r="F27" s="266" t="s">
        <v>98</v>
      </c>
      <c r="G27" s="266" t="s">
        <v>98</v>
      </c>
      <c r="H27" s="266" t="s">
        <v>98</v>
      </c>
      <c r="I27" s="266" t="s">
        <v>98</v>
      </c>
      <c r="J27" s="266" t="s">
        <v>98</v>
      </c>
      <c r="K27" s="266" t="s">
        <v>98</v>
      </c>
      <c r="L27" s="266" t="s">
        <v>98</v>
      </c>
      <c r="M27" s="266" t="s">
        <v>98</v>
      </c>
    </row>
    <row r="28" spans="1:13" s="168" customFormat="1" ht="30" customHeight="1">
      <c r="A28" s="159" t="s">
        <v>414</v>
      </c>
      <c r="B28" s="152">
        <v>99.48</v>
      </c>
      <c r="C28" s="152">
        <v>101.98</v>
      </c>
      <c r="D28" s="152">
        <v>2.5</v>
      </c>
      <c r="E28" s="153">
        <v>1.0249999999999999</v>
      </c>
      <c r="F28" s="155">
        <v>101.98</v>
      </c>
      <c r="G28" s="155">
        <v>101.98</v>
      </c>
      <c r="H28" s="155">
        <v>0</v>
      </c>
      <c r="I28" s="165">
        <v>1</v>
      </c>
      <c r="J28" s="261">
        <v>101.98</v>
      </c>
      <c r="K28" s="261">
        <v>101.98</v>
      </c>
      <c r="L28" s="262">
        <f t="shared" si="0"/>
        <v>0</v>
      </c>
      <c r="M28" s="264">
        <v>1</v>
      </c>
    </row>
    <row r="29" spans="1:13" s="168" customFormat="1" ht="30" customHeight="1">
      <c r="A29" s="159" t="s">
        <v>36</v>
      </c>
      <c r="B29" s="152">
        <v>0.23</v>
      </c>
      <c r="C29" s="152">
        <v>0.23</v>
      </c>
      <c r="D29" s="152">
        <v>0</v>
      </c>
      <c r="E29" s="165">
        <v>1</v>
      </c>
      <c r="F29" s="155">
        <v>0.23</v>
      </c>
      <c r="G29" s="155">
        <v>0.23</v>
      </c>
      <c r="H29" s="155">
        <v>0</v>
      </c>
      <c r="I29" s="165">
        <v>1</v>
      </c>
      <c r="J29" s="261">
        <v>0.23</v>
      </c>
      <c r="K29" s="261">
        <v>0.23</v>
      </c>
      <c r="L29" s="262">
        <f t="shared" si="0"/>
        <v>0</v>
      </c>
      <c r="M29" s="264">
        <v>1</v>
      </c>
    </row>
    <row r="30" spans="1:13" ht="30" customHeight="1">
      <c r="A30" s="159" t="s">
        <v>426</v>
      </c>
      <c r="B30" s="152">
        <v>1.05</v>
      </c>
      <c r="C30" s="152">
        <v>1.05</v>
      </c>
      <c r="D30" s="152">
        <v>0</v>
      </c>
      <c r="E30" s="165">
        <v>1</v>
      </c>
      <c r="F30" s="155">
        <v>1.05</v>
      </c>
      <c r="G30" s="155">
        <v>1.05</v>
      </c>
      <c r="H30" s="155">
        <v>0</v>
      </c>
      <c r="I30" s="165">
        <v>1</v>
      </c>
      <c r="J30" s="261">
        <v>1.05</v>
      </c>
      <c r="K30" s="261">
        <v>1.05</v>
      </c>
      <c r="L30" s="262">
        <f t="shared" si="0"/>
        <v>0</v>
      </c>
      <c r="M30" s="264">
        <v>1</v>
      </c>
    </row>
    <row r="31" spans="1:13" ht="30" customHeight="1">
      <c r="A31" s="159" t="s">
        <v>427</v>
      </c>
      <c r="B31" s="152">
        <v>1.28</v>
      </c>
      <c r="C31" s="152">
        <v>0</v>
      </c>
      <c r="D31" s="152">
        <v>-1.28</v>
      </c>
      <c r="E31" s="152">
        <v>0</v>
      </c>
      <c r="F31" s="155">
        <v>1.28</v>
      </c>
      <c r="G31" s="155">
        <v>0.16</v>
      </c>
      <c r="H31" s="155">
        <v>0.16</v>
      </c>
      <c r="I31" s="153">
        <v>0.125</v>
      </c>
      <c r="J31" s="261">
        <v>1.8</v>
      </c>
      <c r="K31" s="261">
        <v>0</v>
      </c>
      <c r="L31" s="262">
        <f t="shared" si="0"/>
        <v>-1.8</v>
      </c>
      <c r="M31" s="264">
        <v>0</v>
      </c>
    </row>
    <row r="32" spans="1:13" ht="30" customHeight="1">
      <c r="A32" s="159" t="s">
        <v>428</v>
      </c>
      <c r="B32" s="152">
        <v>1</v>
      </c>
      <c r="C32" s="169">
        <v>0</v>
      </c>
      <c r="D32" s="152">
        <v>-1</v>
      </c>
      <c r="E32" s="152">
        <v>0</v>
      </c>
      <c r="F32" s="266" t="s">
        <v>98</v>
      </c>
      <c r="G32" s="266" t="s">
        <v>98</v>
      </c>
      <c r="H32" s="266" t="s">
        <v>98</v>
      </c>
      <c r="I32" s="266" t="s">
        <v>98</v>
      </c>
      <c r="J32" s="266" t="s">
        <v>98</v>
      </c>
      <c r="K32" s="266" t="s">
        <v>98</v>
      </c>
      <c r="L32" s="266" t="s">
        <v>98</v>
      </c>
      <c r="M32" s="266" t="s">
        <v>98</v>
      </c>
    </row>
    <row r="33" spans="1:13" s="131" customFormat="1" ht="30" customHeight="1">
      <c r="A33" s="149" t="s">
        <v>41</v>
      </c>
      <c r="B33" s="167">
        <v>39.020000000000003</v>
      </c>
      <c r="C33" s="167">
        <v>152.74</v>
      </c>
      <c r="D33" s="167">
        <v>113.54</v>
      </c>
      <c r="E33" s="255">
        <v>3.8959999999999999</v>
      </c>
      <c r="F33" s="256">
        <v>152.29</v>
      </c>
      <c r="G33" s="256">
        <v>152.74</v>
      </c>
      <c r="H33" s="258">
        <v>0.45</v>
      </c>
      <c r="I33" s="259">
        <v>1.0029999999999999</v>
      </c>
      <c r="J33" s="156">
        <v>152.47999999999999</v>
      </c>
      <c r="K33" s="156">
        <v>152.74</v>
      </c>
      <c r="L33" s="157">
        <f t="shared" si="0"/>
        <v>0.26000000000001933</v>
      </c>
      <c r="M33" s="158">
        <v>1.0017</v>
      </c>
    </row>
    <row r="34" spans="1:13">
      <c r="B34" s="170"/>
      <c r="C34" s="170"/>
      <c r="D34" s="170"/>
      <c r="E34" s="170"/>
      <c r="F34" s="170"/>
      <c r="G34" s="170"/>
      <c r="H34" s="170"/>
      <c r="I34" s="170"/>
      <c r="J34" s="170"/>
      <c r="K34" s="170"/>
    </row>
  </sheetData>
  <mergeCells count="17">
    <mergeCell ref="A1:D1"/>
    <mergeCell ref="A3:M3"/>
    <mergeCell ref="A4:M4"/>
    <mergeCell ref="A6:A8"/>
    <mergeCell ref="B6:E6"/>
    <mergeCell ref="F6:I6"/>
    <mergeCell ref="J6:M6"/>
    <mergeCell ref="B7:B8"/>
    <mergeCell ref="C7:C8"/>
    <mergeCell ref="D7:E7"/>
    <mergeCell ref="F7:F8"/>
    <mergeCell ref="G7:G8"/>
    <mergeCell ref="H7:I7"/>
    <mergeCell ref="J7:J8"/>
    <mergeCell ref="K7:K8"/>
    <mergeCell ref="K5:L5"/>
    <mergeCell ref="L7:M7"/>
  </mergeCells>
  <pageMargins left="0.7" right="0.7" top="0.5" bottom="0.2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5"/>
  <sheetViews>
    <sheetView tabSelected="1" workbookViewId="0">
      <selection activeCell="Q9" sqref="Q9"/>
    </sheetView>
  </sheetViews>
  <sheetFormatPr defaultColWidth="9.140625" defaultRowHeight="15.75"/>
  <cols>
    <col min="1" max="1" width="35.5703125" style="1" customWidth="1"/>
    <col min="2" max="2" width="11" style="27" customWidth="1"/>
    <col min="3" max="3" width="13.85546875" style="3" customWidth="1"/>
    <col min="4" max="4" width="10.7109375" style="3" customWidth="1"/>
    <col min="5" max="5" width="11.5703125" style="3" customWidth="1"/>
    <col min="6" max="6" width="12.5703125" style="3" customWidth="1"/>
    <col min="7" max="13" width="10.7109375" style="3" customWidth="1"/>
    <col min="14" max="14" width="13.140625" style="1" customWidth="1"/>
    <col min="15" max="16384" width="9.140625" style="1"/>
  </cols>
  <sheetData>
    <row r="1" spans="1:13" ht="15.75" customHeight="1">
      <c r="A1" s="318"/>
      <c r="B1" s="318"/>
      <c r="C1" s="318"/>
      <c r="D1" s="318"/>
      <c r="E1" s="2"/>
      <c r="I1" s="2"/>
      <c r="M1" s="2"/>
    </row>
    <row r="2" spans="1:13">
      <c r="A2" s="274"/>
      <c r="B2" s="279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1" customHeight="1">
      <c r="A3" s="297" t="s">
        <v>369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</row>
    <row r="4" spans="1:13">
      <c r="A4" s="319" t="s">
        <v>0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</row>
    <row r="5" spans="1:13">
      <c r="K5" s="296" t="s">
        <v>381</v>
      </c>
      <c r="L5" s="296"/>
    </row>
    <row r="6" spans="1:13" ht="30" customHeight="1">
      <c r="A6" s="320" t="s">
        <v>1</v>
      </c>
      <c r="B6" s="315" t="s">
        <v>46</v>
      </c>
      <c r="C6" s="315"/>
      <c r="D6" s="315"/>
      <c r="E6" s="315"/>
      <c r="F6" s="315" t="s">
        <v>42</v>
      </c>
      <c r="G6" s="315"/>
      <c r="H6" s="315"/>
      <c r="I6" s="315"/>
      <c r="J6" s="315" t="s">
        <v>43</v>
      </c>
      <c r="K6" s="315"/>
      <c r="L6" s="315"/>
      <c r="M6" s="315"/>
    </row>
    <row r="7" spans="1:13" s="7" customFormat="1" ht="15.75" customHeight="1">
      <c r="A7" s="300"/>
      <c r="B7" s="316" t="s">
        <v>2</v>
      </c>
      <c r="C7" s="316" t="s">
        <v>3</v>
      </c>
      <c r="D7" s="315" t="s">
        <v>4</v>
      </c>
      <c r="E7" s="315"/>
      <c r="F7" s="316" t="s">
        <v>44</v>
      </c>
      <c r="G7" s="316" t="s">
        <v>45</v>
      </c>
      <c r="H7" s="315" t="s">
        <v>4</v>
      </c>
      <c r="I7" s="315"/>
      <c r="J7" s="316" t="s">
        <v>44</v>
      </c>
      <c r="K7" s="316" t="s">
        <v>45</v>
      </c>
      <c r="L7" s="315" t="s">
        <v>4</v>
      </c>
      <c r="M7" s="315"/>
    </row>
    <row r="8" spans="1:13" ht="25.5">
      <c r="A8" s="300"/>
      <c r="B8" s="317"/>
      <c r="C8" s="317"/>
      <c r="D8" s="275" t="s">
        <v>5</v>
      </c>
      <c r="E8" s="275" t="s">
        <v>6</v>
      </c>
      <c r="F8" s="317"/>
      <c r="G8" s="301"/>
      <c r="H8" s="275" t="s">
        <v>5</v>
      </c>
      <c r="I8" s="275" t="s">
        <v>6</v>
      </c>
      <c r="J8" s="317"/>
      <c r="K8" s="317"/>
      <c r="L8" s="275" t="s">
        <v>5</v>
      </c>
      <c r="M8" s="275" t="s">
        <v>6</v>
      </c>
    </row>
    <row r="9" spans="1:13" s="13" customFormat="1" ht="28.5" customHeight="1">
      <c r="A9" s="9" t="s">
        <v>7</v>
      </c>
      <c r="B9" s="10" t="e">
        <f>B10+B12+B13+B14++#REF!+B15+#REF!+B16+#REF!+B17</f>
        <v>#REF!</v>
      </c>
      <c r="C9" s="10" t="e">
        <f>C10+C12+C13+C14++#REF!+C15+#REF!+C16+#REF!+C17</f>
        <v>#REF!</v>
      </c>
      <c r="D9" s="10"/>
      <c r="E9" s="10" t="e">
        <f>C9/B9*100</f>
        <v>#REF!</v>
      </c>
      <c r="F9" s="10" t="e">
        <f>F10+F12+F13+F14++#REF!+F15+#REF!+F16+#REF!+F17</f>
        <v>#REF!</v>
      </c>
      <c r="G9" s="10" t="e">
        <f>G10+G12+G13+G14++#REF!+G15+#REF!+G16+#REF!+G17</f>
        <v>#REF!</v>
      </c>
      <c r="H9" s="10" t="e">
        <f>H10+H12+H13+H14++#REF!+H15+#REF!+H16+#REF!+H17</f>
        <v>#REF!</v>
      </c>
      <c r="I9" s="10" t="e">
        <f>G9/F9*100</f>
        <v>#REF!</v>
      </c>
      <c r="J9" s="10" t="e">
        <f>J10+J12+J13+J14++#REF!+J15+#REF!+J16+#REF!+J17</f>
        <v>#REF!</v>
      </c>
      <c r="K9" s="10" t="e">
        <f>K10+K12+K13+K14++#REF!+K15+#REF!+K16+#REF!+K17</f>
        <v>#REF!</v>
      </c>
      <c r="L9" s="10" t="e">
        <f>L10+L12+L13+L14++#REF!+L15+#REF!+L16+#REF!+L17</f>
        <v>#REF!</v>
      </c>
      <c r="M9" s="10" t="e">
        <f>K9/J9*100</f>
        <v>#REF!</v>
      </c>
    </row>
    <row r="10" spans="1:13" s="7" customFormat="1" ht="30" customHeight="1">
      <c r="A10" s="14" t="s">
        <v>8</v>
      </c>
      <c r="B10" s="15">
        <v>64.81</v>
      </c>
      <c r="C10" s="15">
        <v>69.44</v>
      </c>
      <c r="D10" s="16">
        <f t="shared" ref="D10:D34" si="0">C10-B10</f>
        <v>4.6299999999999955</v>
      </c>
      <c r="E10" s="15">
        <f t="shared" ref="E10:E35" si="1">C10/B10*100</f>
        <v>107.14395926554543</v>
      </c>
      <c r="F10" s="17">
        <v>67.930000000000007</v>
      </c>
      <c r="G10" s="15">
        <v>69.44</v>
      </c>
      <c r="H10" s="16">
        <f>G10-F10</f>
        <v>1.5099999999999909</v>
      </c>
      <c r="I10" s="283">
        <f>G10/F10*100</f>
        <v>102.22287649050492</v>
      </c>
      <c r="J10" s="17">
        <v>67.989999999999995</v>
      </c>
      <c r="K10" s="15">
        <v>69.44</v>
      </c>
      <c r="L10" s="16">
        <f>K10-J10</f>
        <v>1.4500000000000028</v>
      </c>
      <c r="M10" s="15">
        <f t="shared" ref="M10:M35" si="2">K10/J10*100</f>
        <v>102.13266656861305</v>
      </c>
    </row>
    <row r="11" spans="1:13" s="7" customFormat="1" ht="30" customHeight="1">
      <c r="A11" s="18" t="s">
        <v>9</v>
      </c>
      <c r="B11" s="21">
        <v>63.27</v>
      </c>
      <c r="C11" s="276">
        <v>63.27</v>
      </c>
      <c r="D11" s="16">
        <f t="shared" si="0"/>
        <v>0</v>
      </c>
      <c r="E11" s="15">
        <f t="shared" si="1"/>
        <v>100</v>
      </c>
      <c r="F11" s="19">
        <v>66.39</v>
      </c>
      <c r="G11" s="19">
        <v>66.39</v>
      </c>
      <c r="H11" s="16">
        <f t="shared" ref="H11:H35" si="3">G11-F11</f>
        <v>0</v>
      </c>
      <c r="I11" s="15">
        <f t="shared" ref="I11:I35" si="4">G11/F11*100</f>
        <v>100</v>
      </c>
      <c r="J11" s="17">
        <v>66.44</v>
      </c>
      <c r="K11" s="276">
        <v>63.27</v>
      </c>
      <c r="L11" s="16">
        <f t="shared" ref="L11:L35" si="5">K11-J11</f>
        <v>-3.1699999999999946</v>
      </c>
      <c r="M11" s="15">
        <f t="shared" si="2"/>
        <v>95.228777844671896</v>
      </c>
    </row>
    <row r="12" spans="1:13" s="7" customFormat="1" ht="30" customHeight="1">
      <c r="A12" s="14" t="s">
        <v>10</v>
      </c>
      <c r="B12" s="17">
        <v>172.33</v>
      </c>
      <c r="C12" s="15">
        <v>193.7</v>
      </c>
      <c r="D12" s="16">
        <f t="shared" si="0"/>
        <v>21.369999999999976</v>
      </c>
      <c r="E12" s="15">
        <f t="shared" si="1"/>
        <v>112.40062670457843</v>
      </c>
      <c r="F12" s="19">
        <v>191.89</v>
      </c>
      <c r="G12" s="19">
        <v>193.7</v>
      </c>
      <c r="H12" s="16">
        <f t="shared" si="3"/>
        <v>1.8100000000000023</v>
      </c>
      <c r="I12" s="15">
        <f t="shared" si="4"/>
        <v>100.94324873625516</v>
      </c>
      <c r="J12" s="17">
        <v>193.65</v>
      </c>
      <c r="K12" s="15">
        <v>193.7</v>
      </c>
      <c r="L12" s="16">
        <f t="shared" si="5"/>
        <v>4.9999999999982947E-2</v>
      </c>
      <c r="M12" s="15">
        <f t="shared" si="2"/>
        <v>100.02581977794991</v>
      </c>
    </row>
    <row r="13" spans="1:13" s="7" customFormat="1" ht="30" customHeight="1">
      <c r="A13" s="14" t="s">
        <v>11</v>
      </c>
      <c r="B13" s="17">
        <v>154.43</v>
      </c>
      <c r="C13" s="17">
        <v>157.88999999999999</v>
      </c>
      <c r="D13" s="16">
        <f t="shared" si="0"/>
        <v>3.4599999999999795</v>
      </c>
      <c r="E13" s="15">
        <f t="shared" si="1"/>
        <v>102.24049731269828</v>
      </c>
      <c r="F13" s="17">
        <v>154.88</v>
      </c>
      <c r="G13" s="17">
        <v>157.88999999999999</v>
      </c>
      <c r="H13" s="16">
        <f t="shared" si="3"/>
        <v>3.0099999999999909</v>
      </c>
      <c r="I13" s="15">
        <f t="shared" si="4"/>
        <v>101.94344008264463</v>
      </c>
      <c r="J13" s="15">
        <v>157.5</v>
      </c>
      <c r="K13" s="17">
        <v>157.88999999999999</v>
      </c>
      <c r="L13" s="16">
        <f t="shared" si="5"/>
        <v>0.38999999999998636</v>
      </c>
      <c r="M13" s="15">
        <f t="shared" si="2"/>
        <v>100.24761904761903</v>
      </c>
    </row>
    <row r="14" spans="1:13" s="7" customFormat="1" ht="30" customHeight="1">
      <c r="A14" s="14" t="s">
        <v>12</v>
      </c>
      <c r="B14" s="17">
        <v>9302</v>
      </c>
      <c r="C14" s="17">
        <v>9328</v>
      </c>
      <c r="D14" s="16">
        <f t="shared" si="0"/>
        <v>26</v>
      </c>
      <c r="E14" s="15">
        <f t="shared" si="1"/>
        <v>100.2795097828424</v>
      </c>
      <c r="F14" s="17">
        <v>9328</v>
      </c>
      <c r="G14" s="17">
        <v>9328</v>
      </c>
      <c r="H14" s="16">
        <f t="shared" si="3"/>
        <v>0</v>
      </c>
      <c r="I14" s="15">
        <f t="shared" si="4"/>
        <v>100</v>
      </c>
      <c r="J14" s="17">
        <v>9328</v>
      </c>
      <c r="K14" s="17">
        <v>9328</v>
      </c>
      <c r="L14" s="16">
        <f t="shared" si="5"/>
        <v>0</v>
      </c>
      <c r="M14" s="15">
        <f t="shared" si="2"/>
        <v>100</v>
      </c>
    </row>
    <row r="15" spans="1:13" s="7" customFormat="1" ht="30" customHeight="1">
      <c r="A15" s="14" t="s">
        <v>409</v>
      </c>
      <c r="B15" s="17">
        <v>3144.99</v>
      </c>
      <c r="C15" s="17">
        <v>3319.75</v>
      </c>
      <c r="D15" s="16">
        <f t="shared" si="0"/>
        <v>174.76000000000022</v>
      </c>
      <c r="E15" s="15">
        <f t="shared" si="1"/>
        <v>105.5567744253559</v>
      </c>
      <c r="F15" s="17">
        <v>3305.06</v>
      </c>
      <c r="G15" s="17">
        <v>3319.75</v>
      </c>
      <c r="H15" s="16">
        <f t="shared" si="3"/>
        <v>14.690000000000055</v>
      </c>
      <c r="I15" s="15">
        <f t="shared" si="4"/>
        <v>100.4444699944933</v>
      </c>
      <c r="J15" s="17">
        <v>3309.93</v>
      </c>
      <c r="K15" s="17">
        <v>3319.75</v>
      </c>
      <c r="L15" s="16">
        <f t="shared" si="5"/>
        <v>9.8200000000001637</v>
      </c>
      <c r="M15" s="15">
        <f t="shared" si="2"/>
        <v>100.2966830114232</v>
      </c>
    </row>
    <row r="16" spans="1:13" s="7" customFormat="1" ht="30" customHeight="1">
      <c r="A16" s="14" t="s">
        <v>410</v>
      </c>
      <c r="B16" s="17">
        <v>3.41</v>
      </c>
      <c r="C16" s="17">
        <v>3.76</v>
      </c>
      <c r="D16" s="16">
        <f t="shared" si="0"/>
        <v>0.34999999999999964</v>
      </c>
      <c r="E16" s="15">
        <f t="shared" si="1"/>
        <v>110.26392961876832</v>
      </c>
      <c r="F16" s="17">
        <v>3.64</v>
      </c>
      <c r="G16" s="17">
        <v>3.67</v>
      </c>
      <c r="H16" s="16">
        <f t="shared" si="3"/>
        <v>2.9999999999999805E-2</v>
      </c>
      <c r="I16" s="15">
        <f t="shared" si="4"/>
        <v>100.82417582417582</v>
      </c>
      <c r="J16" s="17">
        <v>3.72</v>
      </c>
      <c r="K16" s="17">
        <v>3.76</v>
      </c>
      <c r="L16" s="16">
        <f t="shared" si="5"/>
        <v>3.9999999999999591E-2</v>
      </c>
      <c r="M16" s="15">
        <f t="shared" si="2"/>
        <v>101.0752688172043</v>
      </c>
    </row>
    <row r="17" spans="1:13" s="7" customFormat="1" ht="30" customHeight="1">
      <c r="A17" s="14" t="s">
        <v>411</v>
      </c>
      <c r="B17" s="17">
        <v>124.4</v>
      </c>
      <c r="C17" s="17">
        <v>0.4</v>
      </c>
      <c r="D17" s="16">
        <f t="shared" si="0"/>
        <v>-124</v>
      </c>
      <c r="E17" s="15">
        <f t="shared" si="1"/>
        <v>0.32154340836012862</v>
      </c>
      <c r="F17" s="17">
        <v>0.4</v>
      </c>
      <c r="G17" s="17">
        <v>0.4</v>
      </c>
      <c r="H17" s="16">
        <f t="shared" si="3"/>
        <v>0</v>
      </c>
      <c r="I17" s="15">
        <f t="shared" si="4"/>
        <v>100</v>
      </c>
      <c r="J17" s="17">
        <v>0.4</v>
      </c>
      <c r="K17" s="17">
        <v>0.4</v>
      </c>
      <c r="L17" s="16">
        <f t="shared" si="5"/>
        <v>0</v>
      </c>
      <c r="M17" s="15">
        <f t="shared" si="2"/>
        <v>100</v>
      </c>
    </row>
    <row r="18" spans="1:13" s="13" customFormat="1" ht="30" customHeight="1">
      <c r="A18" s="9" t="s">
        <v>19</v>
      </c>
      <c r="B18" s="11">
        <f>SUM(B19:B34)</f>
        <v>393.75</v>
      </c>
      <c r="C18" s="11">
        <f t="shared" ref="C18:K18" si="6">SUM(C19:C34)</f>
        <v>180.11</v>
      </c>
      <c r="D18" s="11"/>
      <c r="E18" s="10">
        <f t="shared" si="1"/>
        <v>45.742222222222225</v>
      </c>
      <c r="F18" s="11">
        <f t="shared" si="6"/>
        <v>295.85000000000002</v>
      </c>
      <c r="G18" s="11">
        <f t="shared" si="6"/>
        <v>53.08</v>
      </c>
      <c r="H18" s="11">
        <f>F18-G18</f>
        <v>242.77000000000004</v>
      </c>
      <c r="I18" s="277">
        <f>G18/F18</f>
        <v>0.17941524421159369</v>
      </c>
      <c r="J18" s="11">
        <v>285.43</v>
      </c>
      <c r="K18" s="11">
        <f t="shared" si="6"/>
        <v>180.11</v>
      </c>
      <c r="L18" s="11">
        <f>J18-K18</f>
        <v>105.32</v>
      </c>
      <c r="M18" s="277">
        <f>K18/J18</f>
        <v>0.63101285779350458</v>
      </c>
    </row>
    <row r="19" spans="1:13" s="7" customFormat="1" ht="30" customHeight="1">
      <c r="A19" s="14" t="s">
        <v>20</v>
      </c>
      <c r="B19" s="17">
        <v>13.39</v>
      </c>
      <c r="C19" s="17">
        <v>0.91</v>
      </c>
      <c r="D19" s="16">
        <f t="shared" si="0"/>
        <v>-12.48</v>
      </c>
      <c r="E19" s="15">
        <f t="shared" si="1"/>
        <v>6.7961165048543686</v>
      </c>
      <c r="F19" s="17">
        <v>11.09</v>
      </c>
      <c r="G19" s="17">
        <v>0.91</v>
      </c>
      <c r="H19" s="16">
        <f t="shared" si="3"/>
        <v>-10.18</v>
      </c>
      <c r="I19" s="15">
        <f t="shared" si="4"/>
        <v>8.2055906221821466</v>
      </c>
      <c r="J19" s="17">
        <v>3.91</v>
      </c>
      <c r="K19" s="17">
        <v>0.91</v>
      </c>
      <c r="L19" s="16">
        <f t="shared" si="5"/>
        <v>-3</v>
      </c>
      <c r="M19" s="15">
        <f t="shared" si="2"/>
        <v>23.273657289002557</v>
      </c>
    </row>
    <row r="20" spans="1:13" s="7" customFormat="1" ht="30" customHeight="1">
      <c r="A20" s="14" t="s">
        <v>21</v>
      </c>
      <c r="B20" s="17">
        <v>0.4</v>
      </c>
      <c r="C20" s="17">
        <v>0</v>
      </c>
      <c r="D20" s="16">
        <f t="shared" si="0"/>
        <v>-0.4</v>
      </c>
      <c r="E20" s="15"/>
      <c r="F20" s="17">
        <v>0.4</v>
      </c>
      <c r="G20" s="17">
        <v>0</v>
      </c>
      <c r="H20" s="16">
        <f t="shared" si="3"/>
        <v>-0.4</v>
      </c>
      <c r="I20" s="15"/>
      <c r="J20" s="17">
        <v>0</v>
      </c>
      <c r="K20" s="17">
        <v>0</v>
      </c>
      <c r="L20" s="16">
        <f t="shared" si="5"/>
        <v>0</v>
      </c>
      <c r="M20" s="15"/>
    </row>
    <row r="21" spans="1:13" s="7" customFormat="1" ht="30" customHeight="1">
      <c r="A21" s="14" t="s">
        <v>423</v>
      </c>
      <c r="B21" s="17">
        <v>0.6</v>
      </c>
      <c r="C21" s="17">
        <v>0</v>
      </c>
      <c r="D21" s="16">
        <f t="shared" si="0"/>
        <v>-0.6</v>
      </c>
      <c r="E21" s="15"/>
      <c r="F21" s="17">
        <v>0</v>
      </c>
      <c r="G21" s="17">
        <v>0</v>
      </c>
      <c r="H21" s="16">
        <f t="shared" si="3"/>
        <v>0</v>
      </c>
      <c r="I21" s="15"/>
      <c r="J21" s="17">
        <v>0</v>
      </c>
      <c r="K21" s="17">
        <v>0</v>
      </c>
      <c r="L21" s="16">
        <f t="shared" si="5"/>
        <v>0</v>
      </c>
      <c r="M21" s="15"/>
    </row>
    <row r="22" spans="1:13" s="7" customFormat="1" ht="30" customHeight="1">
      <c r="A22" s="14" t="s">
        <v>394</v>
      </c>
      <c r="B22" s="17">
        <v>14.76</v>
      </c>
      <c r="C22" s="17">
        <v>0</v>
      </c>
      <c r="D22" s="16">
        <f t="shared" si="0"/>
        <v>-14.76</v>
      </c>
      <c r="E22" s="15"/>
      <c r="F22" s="17">
        <v>0</v>
      </c>
      <c r="G22" s="17">
        <v>0</v>
      </c>
      <c r="H22" s="16">
        <f t="shared" si="3"/>
        <v>0</v>
      </c>
      <c r="I22" s="15"/>
      <c r="J22" s="17">
        <v>0</v>
      </c>
      <c r="K22" s="17">
        <v>0</v>
      </c>
      <c r="L22" s="16">
        <f t="shared" si="5"/>
        <v>0</v>
      </c>
      <c r="M22" s="15"/>
    </row>
    <row r="23" spans="1:13" s="7" customFormat="1" ht="30" customHeight="1">
      <c r="A23" s="14" t="s">
        <v>395</v>
      </c>
      <c r="B23" s="17">
        <v>14.76</v>
      </c>
      <c r="C23" s="17">
        <v>0</v>
      </c>
      <c r="D23" s="16">
        <f t="shared" si="0"/>
        <v>-14.76</v>
      </c>
      <c r="E23" s="15"/>
      <c r="F23" s="17">
        <v>0</v>
      </c>
      <c r="G23" s="17">
        <v>0</v>
      </c>
      <c r="H23" s="16">
        <v>0</v>
      </c>
      <c r="I23" s="15"/>
      <c r="J23" s="17">
        <v>0</v>
      </c>
      <c r="K23" s="17">
        <v>0</v>
      </c>
      <c r="L23" s="16">
        <f t="shared" si="5"/>
        <v>0</v>
      </c>
      <c r="M23" s="15"/>
    </row>
    <row r="24" spans="1:13" s="7" customFormat="1" ht="30" customHeight="1">
      <c r="A24" s="14" t="s">
        <v>399</v>
      </c>
      <c r="B24" s="17">
        <v>151.57</v>
      </c>
      <c r="C24" s="17">
        <v>0</v>
      </c>
      <c r="D24" s="16">
        <f t="shared" si="0"/>
        <v>-151.57</v>
      </c>
      <c r="E24" s="15"/>
      <c r="F24" s="17">
        <v>92.19</v>
      </c>
      <c r="G24" s="17">
        <v>4.2</v>
      </c>
      <c r="H24" s="16">
        <f t="shared" si="3"/>
        <v>-87.99</v>
      </c>
      <c r="I24" s="15"/>
      <c r="J24" s="17">
        <v>130.18</v>
      </c>
      <c r="K24" s="17">
        <v>0</v>
      </c>
      <c r="L24" s="16">
        <f t="shared" si="5"/>
        <v>-130.18</v>
      </c>
      <c r="M24" s="15"/>
    </row>
    <row r="25" spans="1:13" s="7" customFormat="1" ht="30" customHeight="1">
      <c r="A25" s="14" t="s">
        <v>400</v>
      </c>
      <c r="B25" s="17">
        <v>1.26</v>
      </c>
      <c r="C25" s="17">
        <v>1.26</v>
      </c>
      <c r="D25" s="16">
        <f t="shared" si="0"/>
        <v>0</v>
      </c>
      <c r="E25" s="15">
        <f t="shared" si="1"/>
        <v>100</v>
      </c>
      <c r="F25" s="17">
        <v>1.26</v>
      </c>
      <c r="G25" s="17">
        <v>47.97</v>
      </c>
      <c r="H25" s="16">
        <f t="shared" si="3"/>
        <v>46.71</v>
      </c>
      <c r="I25" s="15">
        <f t="shared" si="4"/>
        <v>3807.1428571428569</v>
      </c>
      <c r="J25" s="17">
        <v>1.25</v>
      </c>
      <c r="K25" s="17">
        <v>1.26</v>
      </c>
      <c r="L25" s="16">
        <f t="shared" si="5"/>
        <v>1.0000000000000009E-2</v>
      </c>
      <c r="M25" s="15">
        <f t="shared" si="2"/>
        <v>100.8</v>
      </c>
    </row>
    <row r="26" spans="1:13" s="7" customFormat="1" ht="30" customHeight="1">
      <c r="A26" s="14" t="s">
        <v>401</v>
      </c>
      <c r="B26" s="17">
        <v>60.23</v>
      </c>
      <c r="C26" s="17">
        <v>47.97</v>
      </c>
      <c r="D26" s="16">
        <f t="shared" si="0"/>
        <v>-12.259999999999998</v>
      </c>
      <c r="E26" s="15">
        <f t="shared" si="1"/>
        <v>79.644695334550889</v>
      </c>
      <c r="F26" s="17">
        <v>48.57</v>
      </c>
      <c r="G26" s="17"/>
      <c r="H26" s="16">
        <f t="shared" si="3"/>
        <v>-48.57</v>
      </c>
      <c r="I26" s="15">
        <f t="shared" si="4"/>
        <v>0</v>
      </c>
      <c r="J26" s="17">
        <v>47.71</v>
      </c>
      <c r="K26" s="17">
        <v>47.97</v>
      </c>
      <c r="L26" s="16">
        <f t="shared" si="5"/>
        <v>0.25999999999999801</v>
      </c>
      <c r="M26" s="15">
        <f t="shared" si="2"/>
        <v>100.54495912806539</v>
      </c>
    </row>
    <row r="27" spans="1:13" s="7" customFormat="1" ht="30" customHeight="1">
      <c r="A27" s="14" t="s">
        <v>402</v>
      </c>
      <c r="B27" s="17">
        <v>0.6</v>
      </c>
      <c r="C27" s="17">
        <v>0.6</v>
      </c>
      <c r="D27" s="16">
        <f t="shared" si="0"/>
        <v>0</v>
      </c>
      <c r="E27" s="15">
        <f t="shared" si="1"/>
        <v>100</v>
      </c>
      <c r="F27" s="17">
        <v>0.6</v>
      </c>
      <c r="G27" s="17"/>
      <c r="H27" s="16">
        <f t="shared" si="3"/>
        <v>-0.6</v>
      </c>
      <c r="I27" s="15">
        <f t="shared" si="4"/>
        <v>0</v>
      </c>
      <c r="J27" s="17">
        <v>0.6</v>
      </c>
      <c r="K27" s="17">
        <v>0.6</v>
      </c>
      <c r="L27" s="16">
        <f t="shared" si="5"/>
        <v>0</v>
      </c>
      <c r="M27" s="15">
        <f t="shared" si="2"/>
        <v>100</v>
      </c>
    </row>
    <row r="28" spans="1:13" s="7" customFormat="1" ht="30" customHeight="1">
      <c r="A28" s="14" t="s">
        <v>418</v>
      </c>
      <c r="B28" s="17">
        <v>0.19</v>
      </c>
      <c r="C28" s="17">
        <v>0</v>
      </c>
      <c r="D28" s="16">
        <f t="shared" si="0"/>
        <v>-0.19</v>
      </c>
      <c r="E28" s="15"/>
      <c r="F28" s="17">
        <v>0.19</v>
      </c>
      <c r="G28" s="17"/>
      <c r="H28" s="16">
        <f t="shared" si="3"/>
        <v>-0.19</v>
      </c>
      <c r="I28" s="15"/>
      <c r="J28" s="17">
        <v>0.19</v>
      </c>
      <c r="K28" s="17">
        <v>0</v>
      </c>
      <c r="L28" s="16">
        <f t="shared" si="5"/>
        <v>-0.19</v>
      </c>
      <c r="M28" s="15"/>
    </row>
    <row r="29" spans="1:13" s="7" customFormat="1" ht="30" customHeight="1">
      <c r="A29" s="14" t="s">
        <v>404</v>
      </c>
      <c r="B29" s="17">
        <v>85.18</v>
      </c>
      <c r="C29" s="17">
        <v>92.59</v>
      </c>
      <c r="D29" s="16">
        <f t="shared" si="0"/>
        <v>7.4099999999999966</v>
      </c>
      <c r="E29" s="15">
        <f t="shared" si="1"/>
        <v>108.69922517022775</v>
      </c>
      <c r="F29" s="17">
        <v>92.63</v>
      </c>
      <c r="G29" s="17"/>
      <c r="H29" s="16">
        <f t="shared" si="3"/>
        <v>-92.63</v>
      </c>
      <c r="I29" s="15">
        <f t="shared" si="4"/>
        <v>0</v>
      </c>
      <c r="J29" s="17">
        <v>92.55</v>
      </c>
      <c r="K29" s="17">
        <v>92.59</v>
      </c>
      <c r="L29" s="16">
        <f t="shared" si="5"/>
        <v>4.0000000000006253E-2</v>
      </c>
      <c r="M29" s="15">
        <f t="shared" si="2"/>
        <v>100.04321988114533</v>
      </c>
    </row>
    <row r="30" spans="1:13" s="7" customFormat="1" ht="30" customHeight="1">
      <c r="A30" s="14" t="s">
        <v>405</v>
      </c>
      <c r="B30" s="17">
        <v>8.27</v>
      </c>
      <c r="C30" s="17">
        <v>9.0299999999999994</v>
      </c>
      <c r="D30" s="16">
        <f t="shared" si="0"/>
        <v>0.75999999999999979</v>
      </c>
      <c r="E30" s="15">
        <f t="shared" si="1"/>
        <v>109.18984280532042</v>
      </c>
      <c r="F30" s="17">
        <v>9.0299999999999994</v>
      </c>
      <c r="G30" s="17"/>
      <c r="H30" s="16">
        <f t="shared" si="3"/>
        <v>-9.0299999999999994</v>
      </c>
      <c r="I30" s="15">
        <f t="shared" si="4"/>
        <v>0</v>
      </c>
      <c r="J30" s="17">
        <v>9.0299999999999994</v>
      </c>
      <c r="K30" s="17">
        <v>9.0299999999999994</v>
      </c>
      <c r="L30" s="16">
        <f t="shared" si="5"/>
        <v>0</v>
      </c>
      <c r="M30" s="15">
        <f t="shared" si="2"/>
        <v>100</v>
      </c>
    </row>
    <row r="31" spans="1:13" s="7" customFormat="1" ht="30" customHeight="1">
      <c r="A31" s="14" t="s">
        <v>406</v>
      </c>
      <c r="B31" s="17">
        <v>0.61</v>
      </c>
      <c r="C31" s="17">
        <v>0.53</v>
      </c>
      <c r="D31" s="16">
        <f t="shared" si="0"/>
        <v>-7.999999999999996E-2</v>
      </c>
      <c r="E31" s="15">
        <f t="shared" si="1"/>
        <v>86.885245901639351</v>
      </c>
      <c r="F31" s="17">
        <v>0.61</v>
      </c>
      <c r="G31" s="17"/>
      <c r="H31" s="16">
        <f t="shared" si="3"/>
        <v>-0.61</v>
      </c>
      <c r="I31" s="15">
        <f t="shared" si="4"/>
        <v>0</v>
      </c>
      <c r="J31" s="17">
        <v>0.91</v>
      </c>
      <c r="K31" s="17">
        <v>0.53</v>
      </c>
      <c r="L31" s="16">
        <f t="shared" si="5"/>
        <v>-0.38</v>
      </c>
      <c r="M31" s="15">
        <f t="shared" si="2"/>
        <v>58.241758241758248</v>
      </c>
    </row>
    <row r="32" spans="1:13" s="7" customFormat="1" ht="30" customHeight="1">
      <c r="A32" s="14" t="s">
        <v>407</v>
      </c>
      <c r="B32" s="17">
        <v>27.46</v>
      </c>
      <c r="C32" s="17">
        <v>27.22</v>
      </c>
      <c r="D32" s="16">
        <f t="shared" si="0"/>
        <v>-0.24000000000000199</v>
      </c>
      <c r="E32" s="15">
        <f t="shared" si="1"/>
        <v>99.126001456664241</v>
      </c>
      <c r="F32" s="17">
        <v>27.31</v>
      </c>
      <c r="G32" s="17"/>
      <c r="H32" s="16">
        <f t="shared" si="3"/>
        <v>-27.31</v>
      </c>
      <c r="I32" s="15">
        <f t="shared" si="4"/>
        <v>0</v>
      </c>
      <c r="J32" s="17">
        <v>27.19</v>
      </c>
      <c r="K32" s="17">
        <v>27.22</v>
      </c>
      <c r="L32" s="16">
        <f t="shared" si="5"/>
        <v>2.9999999999997584E-2</v>
      </c>
      <c r="M32" s="15">
        <f t="shared" si="2"/>
        <v>100.11033468186832</v>
      </c>
    </row>
    <row r="33" spans="1:13" s="7" customFormat="1" ht="30" customHeight="1">
      <c r="A33" s="14" t="s">
        <v>424</v>
      </c>
      <c r="B33" s="17">
        <v>11.97</v>
      </c>
      <c r="C33" s="17"/>
      <c r="D33" s="16">
        <f t="shared" si="0"/>
        <v>-11.97</v>
      </c>
      <c r="E33" s="15">
        <f t="shared" si="1"/>
        <v>0</v>
      </c>
      <c r="F33" s="17">
        <v>11.97</v>
      </c>
      <c r="G33" s="17"/>
      <c r="H33" s="16">
        <f t="shared" si="3"/>
        <v>-11.97</v>
      </c>
      <c r="I33" s="15">
        <f t="shared" si="4"/>
        <v>0</v>
      </c>
      <c r="J33" s="17"/>
      <c r="K33" s="17"/>
      <c r="L33" s="16">
        <f t="shared" si="5"/>
        <v>0</v>
      </c>
      <c r="M33" s="15"/>
    </row>
    <row r="34" spans="1:13" s="7" customFormat="1" ht="30" customHeight="1">
      <c r="A34" s="14" t="s">
        <v>417</v>
      </c>
      <c r="B34" s="17">
        <v>2.5</v>
      </c>
      <c r="C34" s="17"/>
      <c r="D34" s="16">
        <f t="shared" si="0"/>
        <v>-2.5</v>
      </c>
      <c r="E34" s="15">
        <f t="shared" si="1"/>
        <v>0</v>
      </c>
      <c r="F34" s="17"/>
      <c r="G34" s="17"/>
      <c r="H34" s="16">
        <f t="shared" si="3"/>
        <v>0</v>
      </c>
      <c r="I34" s="15"/>
      <c r="J34" s="17"/>
      <c r="K34" s="17"/>
      <c r="L34" s="16">
        <f t="shared" si="5"/>
        <v>0</v>
      </c>
      <c r="M34" s="15"/>
    </row>
    <row r="35" spans="1:13" s="13" customFormat="1" ht="30" customHeight="1">
      <c r="A35" s="9" t="s">
        <v>41</v>
      </c>
      <c r="B35" s="11">
        <v>98.75</v>
      </c>
      <c r="C35" s="11">
        <v>112.32</v>
      </c>
      <c r="D35" s="11">
        <f>C35-B35</f>
        <v>13.569999999999993</v>
      </c>
      <c r="E35" s="10">
        <f t="shared" si="1"/>
        <v>113.74177215189873</v>
      </c>
      <c r="F35" s="11">
        <v>111.22</v>
      </c>
      <c r="G35" s="11">
        <v>112.32</v>
      </c>
      <c r="H35" s="12">
        <f t="shared" si="3"/>
        <v>1.0999999999999943</v>
      </c>
      <c r="I35" s="10">
        <f t="shared" si="4"/>
        <v>100.98903074986512</v>
      </c>
      <c r="J35" s="11">
        <v>112.27</v>
      </c>
      <c r="K35" s="11">
        <v>112.32</v>
      </c>
      <c r="L35" s="12">
        <f t="shared" si="5"/>
        <v>4.9999999999997158E-2</v>
      </c>
      <c r="M35" s="10">
        <f t="shared" si="2"/>
        <v>100.04453549478936</v>
      </c>
    </row>
  </sheetData>
  <mergeCells count="17">
    <mergeCell ref="A1:D1"/>
    <mergeCell ref="A3:M3"/>
    <mergeCell ref="A4:M4"/>
    <mergeCell ref="A6:A8"/>
    <mergeCell ref="B6:E6"/>
    <mergeCell ref="F6:I6"/>
    <mergeCell ref="J6:M6"/>
    <mergeCell ref="B7:B8"/>
    <mergeCell ref="C7:C8"/>
    <mergeCell ref="D7:E7"/>
    <mergeCell ref="F7:F8"/>
    <mergeCell ref="G7:G8"/>
    <mergeCell ref="H7:I7"/>
    <mergeCell ref="J7:J8"/>
    <mergeCell ref="K7:K8"/>
    <mergeCell ref="K5:L5"/>
    <mergeCell ref="L7:M7"/>
  </mergeCells>
  <pageMargins left="0.7" right="0.2" top="0.25" bottom="0.25" header="0.3" footer="0.3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5"/>
  <sheetViews>
    <sheetView workbookViewId="0">
      <selection activeCell="W7" sqref="W7"/>
    </sheetView>
  </sheetViews>
  <sheetFormatPr defaultColWidth="9.140625" defaultRowHeight="15.75"/>
  <cols>
    <col min="1" max="1" width="36" style="245" customWidth="1"/>
    <col min="2" max="13" width="10.7109375" style="205" customWidth="1"/>
    <col min="14" max="16384" width="9.140625" style="205"/>
  </cols>
  <sheetData>
    <row r="1" spans="1:13" ht="24.75" customHeight="1">
      <c r="A1" s="325"/>
      <c r="B1" s="325"/>
      <c r="C1" s="325"/>
      <c r="D1" s="325"/>
      <c r="E1" s="204"/>
      <c r="I1" s="204"/>
      <c r="M1" s="204"/>
    </row>
    <row r="2" spans="1:13">
      <c r="A2" s="206"/>
      <c r="B2" s="207"/>
      <c r="C2" s="207"/>
      <c r="D2" s="207"/>
      <c r="E2" s="204"/>
      <c r="F2" s="204"/>
      <c r="G2" s="204"/>
      <c r="H2" s="204"/>
      <c r="I2" s="204"/>
      <c r="J2" s="204"/>
      <c r="K2" s="204"/>
      <c r="L2" s="204"/>
      <c r="M2" s="204"/>
    </row>
    <row r="3" spans="1:13" ht="23.25" customHeight="1">
      <c r="A3" s="325" t="s">
        <v>382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</row>
    <row r="4" spans="1:13">
      <c r="A4" s="326" t="s">
        <v>0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</row>
    <row r="5" spans="1:13">
      <c r="K5" s="324" t="s">
        <v>383</v>
      </c>
      <c r="L5" s="324"/>
    </row>
    <row r="6" spans="1:13" ht="33.75" customHeight="1">
      <c r="A6" s="327" t="s">
        <v>1</v>
      </c>
      <c r="B6" s="321" t="s">
        <v>46</v>
      </c>
      <c r="C6" s="321"/>
      <c r="D6" s="321"/>
      <c r="E6" s="321"/>
      <c r="F6" s="321" t="s">
        <v>42</v>
      </c>
      <c r="G6" s="321"/>
      <c r="H6" s="321"/>
      <c r="I6" s="321"/>
      <c r="J6" s="321" t="s">
        <v>43</v>
      </c>
      <c r="K6" s="321"/>
      <c r="L6" s="321"/>
      <c r="M6" s="321"/>
    </row>
    <row r="7" spans="1:13" s="208" customFormat="1" ht="40.5" customHeight="1">
      <c r="A7" s="328"/>
      <c r="B7" s="322" t="s">
        <v>2</v>
      </c>
      <c r="C7" s="322" t="s">
        <v>3</v>
      </c>
      <c r="D7" s="321" t="s">
        <v>4</v>
      </c>
      <c r="E7" s="321"/>
      <c r="F7" s="322" t="s">
        <v>44</v>
      </c>
      <c r="G7" s="322" t="s">
        <v>45</v>
      </c>
      <c r="H7" s="321" t="s">
        <v>4</v>
      </c>
      <c r="I7" s="321"/>
      <c r="J7" s="322" t="s">
        <v>44</v>
      </c>
      <c r="K7" s="322" t="s">
        <v>45</v>
      </c>
      <c r="L7" s="321" t="s">
        <v>4</v>
      </c>
      <c r="M7" s="321"/>
    </row>
    <row r="8" spans="1:13" ht="55.5" customHeight="1">
      <c r="A8" s="328"/>
      <c r="B8" s="323"/>
      <c r="C8" s="323"/>
      <c r="D8" s="209" t="s">
        <v>5</v>
      </c>
      <c r="E8" s="209" t="s">
        <v>6</v>
      </c>
      <c r="F8" s="323"/>
      <c r="G8" s="329"/>
      <c r="H8" s="209" t="s">
        <v>5</v>
      </c>
      <c r="I8" s="209" t="s">
        <v>6</v>
      </c>
      <c r="J8" s="323"/>
      <c r="K8" s="323"/>
      <c r="L8" s="209" t="s">
        <v>5</v>
      </c>
      <c r="M8" s="209" t="s">
        <v>6</v>
      </c>
    </row>
    <row r="9" spans="1:13" ht="20.25" customHeight="1">
      <c r="A9" s="210" t="s">
        <v>7</v>
      </c>
      <c r="B9" s="211">
        <v>2163.29</v>
      </c>
      <c r="C9" s="212">
        <v>2202.75</v>
      </c>
      <c r="D9" s="213">
        <v>39.46</v>
      </c>
      <c r="E9" s="213">
        <v>101.82</v>
      </c>
      <c r="F9" s="214">
        <v>2194.2199999999998</v>
      </c>
      <c r="G9" s="215">
        <v>2202.98</v>
      </c>
      <c r="H9" s="216">
        <v>8.76</v>
      </c>
      <c r="I9" s="216">
        <v>100.4</v>
      </c>
      <c r="J9" s="215">
        <v>2195.4</v>
      </c>
      <c r="K9" s="215">
        <v>2202.75</v>
      </c>
      <c r="L9" s="216">
        <v>7.35</v>
      </c>
      <c r="M9" s="216">
        <v>100.33</v>
      </c>
    </row>
    <row r="10" spans="1:13" ht="24" customHeight="1">
      <c r="A10" s="217" t="s">
        <v>8</v>
      </c>
      <c r="B10" s="218">
        <v>116.27</v>
      </c>
      <c r="C10" s="219">
        <v>129.41</v>
      </c>
      <c r="D10" s="220">
        <v>13.14</v>
      </c>
      <c r="E10" s="220">
        <v>111.3</v>
      </c>
      <c r="F10" s="219">
        <v>129.52000000000001</v>
      </c>
      <c r="G10" s="219">
        <v>129.41</v>
      </c>
      <c r="H10" s="221">
        <v>-0.11</v>
      </c>
      <c r="I10" s="221">
        <v>99.92</v>
      </c>
      <c r="J10" s="222">
        <v>129.04</v>
      </c>
      <c r="K10" s="219">
        <v>129.41</v>
      </c>
      <c r="L10" s="221">
        <v>0.37</v>
      </c>
      <c r="M10" s="221">
        <v>100.29</v>
      </c>
    </row>
    <row r="11" spans="1:13" ht="24" customHeight="1">
      <c r="A11" s="223" t="s">
        <v>9</v>
      </c>
      <c r="B11" s="224">
        <v>116.2</v>
      </c>
      <c r="C11" s="219">
        <v>129.33000000000001</v>
      </c>
      <c r="D11" s="220">
        <v>13.13</v>
      </c>
      <c r="E11" s="220">
        <v>111.3</v>
      </c>
      <c r="F11" s="225">
        <v>129.44999999999999</v>
      </c>
      <c r="G11" s="225">
        <v>129.33000000000001</v>
      </c>
      <c r="H11" s="226">
        <v>-0.12</v>
      </c>
      <c r="I11" s="221">
        <v>99.91</v>
      </c>
      <c r="J11" s="222">
        <v>128.97</v>
      </c>
      <c r="K11" s="219">
        <v>129.33000000000001</v>
      </c>
      <c r="L11" s="221">
        <v>0.36</v>
      </c>
      <c r="M11" s="221">
        <v>100.28</v>
      </c>
    </row>
    <row r="12" spans="1:13" ht="24" customHeight="1">
      <c r="A12" s="223" t="s">
        <v>10</v>
      </c>
      <c r="B12" s="224">
        <v>161.87</v>
      </c>
      <c r="C12" s="219">
        <v>171.14</v>
      </c>
      <c r="D12" s="220">
        <v>9.27</v>
      </c>
      <c r="E12" s="220">
        <v>105.73</v>
      </c>
      <c r="F12" s="225">
        <v>166.34</v>
      </c>
      <c r="G12" s="225">
        <v>171.26</v>
      </c>
      <c r="H12" s="226">
        <v>4.92</v>
      </c>
      <c r="I12" s="221">
        <v>102.96</v>
      </c>
      <c r="J12" s="219">
        <v>165</v>
      </c>
      <c r="K12" s="219">
        <v>171.14</v>
      </c>
      <c r="L12" s="221">
        <v>6.14</v>
      </c>
      <c r="M12" s="221">
        <v>103.72</v>
      </c>
    </row>
    <row r="13" spans="1:13" ht="24" customHeight="1">
      <c r="A13" s="223" t="s">
        <v>11</v>
      </c>
      <c r="B13" s="224">
        <v>139.26</v>
      </c>
      <c r="C13" s="219">
        <v>140.91</v>
      </c>
      <c r="D13" s="220">
        <v>1.65</v>
      </c>
      <c r="E13" s="220">
        <v>101.18</v>
      </c>
      <c r="F13" s="225">
        <v>140.44999999999999</v>
      </c>
      <c r="G13" s="225">
        <v>141.03</v>
      </c>
      <c r="H13" s="226">
        <v>0.57999999999999996</v>
      </c>
      <c r="I13" s="221">
        <v>100.41</v>
      </c>
      <c r="J13" s="222">
        <v>140.08000000000001</v>
      </c>
      <c r="K13" s="219">
        <v>140.91</v>
      </c>
      <c r="L13" s="221">
        <v>0.83</v>
      </c>
      <c r="M13" s="221">
        <v>100.59</v>
      </c>
    </row>
    <row r="14" spans="1:13" ht="24" customHeight="1">
      <c r="A14" s="223" t="s">
        <v>352</v>
      </c>
      <c r="B14" s="227">
        <v>1740.51</v>
      </c>
      <c r="C14" s="227">
        <v>1753.97</v>
      </c>
      <c r="D14" s="220">
        <v>13.46</v>
      </c>
      <c r="E14" s="220">
        <v>100.77</v>
      </c>
      <c r="F14" s="225">
        <v>1753.97</v>
      </c>
      <c r="G14" s="225">
        <v>1753.97</v>
      </c>
      <c r="H14" s="226">
        <v>0</v>
      </c>
      <c r="I14" s="221">
        <v>100</v>
      </c>
      <c r="J14" s="228">
        <v>1753.97</v>
      </c>
      <c r="K14" s="228">
        <v>1753.97</v>
      </c>
      <c r="L14" s="221">
        <v>0</v>
      </c>
      <c r="M14" s="221">
        <v>100</v>
      </c>
    </row>
    <row r="15" spans="1:13" ht="36.75" customHeight="1">
      <c r="A15" s="223" t="s">
        <v>15</v>
      </c>
      <c r="B15" s="229">
        <v>1195.69</v>
      </c>
      <c r="C15" s="230">
        <v>1195.69</v>
      </c>
      <c r="D15" s="220">
        <v>0</v>
      </c>
      <c r="E15" s="220">
        <v>100</v>
      </c>
      <c r="F15" s="225">
        <v>1195.69</v>
      </c>
      <c r="G15" s="225">
        <v>1195.69</v>
      </c>
      <c r="H15" s="226">
        <v>0</v>
      </c>
      <c r="I15" s="221">
        <v>100</v>
      </c>
      <c r="J15" s="231">
        <v>1195.69</v>
      </c>
      <c r="K15" s="231">
        <v>1195.69</v>
      </c>
      <c r="L15" s="221">
        <v>0</v>
      </c>
      <c r="M15" s="221">
        <v>100</v>
      </c>
    </row>
    <row r="16" spans="1:13" ht="24" customHeight="1">
      <c r="A16" s="223" t="s">
        <v>353</v>
      </c>
      <c r="B16" s="224">
        <v>2.39</v>
      </c>
      <c r="C16" s="224">
        <v>2.4500000000000002</v>
      </c>
      <c r="D16" s="220">
        <v>0.06</v>
      </c>
      <c r="E16" s="220">
        <v>102.51</v>
      </c>
      <c r="F16" s="219">
        <v>2.4500000000000002</v>
      </c>
      <c r="G16" s="222">
        <v>2.4500000000000002</v>
      </c>
      <c r="H16" s="221">
        <v>0</v>
      </c>
      <c r="I16" s="221">
        <v>100</v>
      </c>
      <c r="J16" s="222">
        <v>2.4500000000000002</v>
      </c>
      <c r="K16" s="222">
        <v>2.4500000000000002</v>
      </c>
      <c r="L16" s="221">
        <v>0</v>
      </c>
      <c r="M16" s="221">
        <v>100</v>
      </c>
    </row>
    <row r="17" spans="1:13" ht="24" customHeight="1">
      <c r="A17" s="223" t="s">
        <v>354</v>
      </c>
      <c r="B17" s="224">
        <v>3</v>
      </c>
      <c r="C17" s="224">
        <v>4.88</v>
      </c>
      <c r="D17" s="220">
        <f>B17-C17</f>
        <v>-1.88</v>
      </c>
      <c r="E17" s="232">
        <f>C17/B17</f>
        <v>1.6266666666666667</v>
      </c>
      <c r="F17" s="222">
        <v>1.5</v>
      </c>
      <c r="G17" s="233">
        <v>0</v>
      </c>
      <c r="H17" s="221">
        <v>0</v>
      </c>
      <c r="I17" s="221">
        <v>0</v>
      </c>
      <c r="J17" s="222">
        <v>4.88</v>
      </c>
      <c r="K17" s="222">
        <v>4.88</v>
      </c>
      <c r="L17" s="221">
        <v>0</v>
      </c>
      <c r="M17" s="221">
        <v>100</v>
      </c>
    </row>
    <row r="18" spans="1:13" ht="24" customHeight="1">
      <c r="A18" s="234" t="s">
        <v>19</v>
      </c>
      <c r="B18" s="235">
        <v>427.18</v>
      </c>
      <c r="C18" s="236">
        <v>344.92</v>
      </c>
      <c r="D18" s="213">
        <v>-82.26</v>
      </c>
      <c r="E18" s="213">
        <v>80.739999999999995</v>
      </c>
      <c r="F18" s="237">
        <v>354.93</v>
      </c>
      <c r="G18" s="238">
        <v>344.68</v>
      </c>
      <c r="H18" s="216">
        <v>-10.25</v>
      </c>
      <c r="I18" s="216">
        <v>97.11</v>
      </c>
      <c r="J18" s="237">
        <v>352.28</v>
      </c>
      <c r="K18" s="238">
        <v>344.92</v>
      </c>
      <c r="L18" s="216">
        <v>-7.36</v>
      </c>
      <c r="M18" s="216">
        <v>97.91</v>
      </c>
    </row>
    <row r="19" spans="1:13" ht="24" customHeight="1">
      <c r="A19" s="223" t="s">
        <v>347</v>
      </c>
      <c r="B19" s="230">
        <v>0.4</v>
      </c>
      <c r="C19" s="230">
        <v>0</v>
      </c>
      <c r="D19" s="220">
        <v>-0.4</v>
      </c>
      <c r="E19" s="220">
        <v>0</v>
      </c>
      <c r="F19" s="240">
        <v>0.4</v>
      </c>
      <c r="G19" s="240">
        <v>0</v>
      </c>
      <c r="H19" s="221">
        <v>-0.4</v>
      </c>
      <c r="I19" s="221">
        <v>0</v>
      </c>
      <c r="J19" s="241">
        <v>0</v>
      </c>
      <c r="K19" s="241">
        <v>0</v>
      </c>
      <c r="L19" s="226">
        <v>0</v>
      </c>
      <c r="M19" s="239">
        <v>0</v>
      </c>
    </row>
    <row r="20" spans="1:13" ht="24" customHeight="1">
      <c r="A20" s="223" t="s">
        <v>348</v>
      </c>
      <c r="B20" s="218">
        <v>3.24</v>
      </c>
      <c r="C20" s="224">
        <v>0.95</v>
      </c>
      <c r="D20" s="220">
        <v>-2.29</v>
      </c>
      <c r="E20" s="220">
        <v>29.32</v>
      </c>
      <c r="F20" s="219">
        <v>0.95</v>
      </c>
      <c r="G20" s="222">
        <v>0.95</v>
      </c>
      <c r="H20" s="221">
        <v>0</v>
      </c>
      <c r="I20" s="221">
        <v>100</v>
      </c>
      <c r="J20" s="222">
        <v>1.24</v>
      </c>
      <c r="K20" s="222">
        <v>0.95</v>
      </c>
      <c r="L20" s="221">
        <v>-0.28999999999999998</v>
      </c>
      <c r="M20" s="221">
        <v>76.61</v>
      </c>
    </row>
    <row r="21" spans="1:13" ht="31.5" customHeight="1">
      <c r="A21" s="223" t="s">
        <v>393</v>
      </c>
      <c r="B21" s="224">
        <v>5.04</v>
      </c>
      <c r="C21" s="224">
        <v>0.54</v>
      </c>
      <c r="D21" s="220">
        <v>-4.5</v>
      </c>
      <c r="E21" s="220">
        <v>10.71</v>
      </c>
      <c r="F21" s="219">
        <v>0.54</v>
      </c>
      <c r="G21" s="222">
        <v>0.54</v>
      </c>
      <c r="H21" s="221">
        <v>0</v>
      </c>
      <c r="I21" s="221">
        <v>100</v>
      </c>
      <c r="J21" s="222">
        <v>0.54</v>
      </c>
      <c r="K21" s="222">
        <v>0.54</v>
      </c>
      <c r="L21" s="221">
        <v>0</v>
      </c>
      <c r="M21" s="221">
        <v>100</v>
      </c>
    </row>
    <row r="22" spans="1:13" ht="31.5" customHeight="1">
      <c r="A22" s="223" t="s">
        <v>394</v>
      </c>
      <c r="B22" s="218">
        <v>26.93</v>
      </c>
      <c r="C22" s="242"/>
      <c r="D22" s="220">
        <v>-26.93</v>
      </c>
      <c r="E22" s="220">
        <v>0</v>
      </c>
      <c r="F22" s="219"/>
      <c r="G22" s="219"/>
      <c r="H22" s="221"/>
      <c r="I22" s="221"/>
      <c r="J22" s="241"/>
      <c r="K22" s="241"/>
      <c r="L22" s="243"/>
      <c r="M22" s="244"/>
    </row>
    <row r="23" spans="1:13" ht="30.75" customHeight="1">
      <c r="A23" s="223" t="s">
        <v>395</v>
      </c>
      <c r="B23" s="224">
        <v>41.48</v>
      </c>
      <c r="C23" s="224">
        <v>8.5500000000000007</v>
      </c>
      <c r="D23" s="220">
        <v>-32.93</v>
      </c>
      <c r="E23" s="220">
        <v>20.61</v>
      </c>
      <c r="F23" s="219">
        <v>8.5500000000000007</v>
      </c>
      <c r="G23" s="222">
        <v>8.5500000000000007</v>
      </c>
      <c r="H23" s="221">
        <v>0</v>
      </c>
      <c r="I23" s="221">
        <v>100</v>
      </c>
      <c r="J23" s="222">
        <v>8.5500000000000007</v>
      </c>
      <c r="K23" s="222">
        <v>8.5500000000000007</v>
      </c>
      <c r="L23" s="221">
        <v>0</v>
      </c>
      <c r="M23" s="221">
        <v>100</v>
      </c>
    </row>
    <row r="24" spans="1:13" ht="33" customHeight="1">
      <c r="A24" s="223" t="s">
        <v>399</v>
      </c>
      <c r="B24" s="218">
        <v>102.75</v>
      </c>
      <c r="C24" s="219">
        <v>140.91</v>
      </c>
      <c r="D24" s="220">
        <f>B24-C24</f>
        <v>-38.159999999999997</v>
      </c>
      <c r="E24" s="232">
        <f>C24/B24</f>
        <v>1.3713868613138687</v>
      </c>
      <c r="F24" s="219">
        <v>141.72999999999999</v>
      </c>
      <c r="G24" s="219">
        <v>140.80000000000001</v>
      </c>
      <c r="H24" s="221">
        <v>-0.93</v>
      </c>
      <c r="I24" s="221">
        <v>99.34</v>
      </c>
      <c r="J24" s="219">
        <v>143.18</v>
      </c>
      <c r="K24" s="219">
        <v>140.91</v>
      </c>
      <c r="L24" s="221">
        <v>-2.27</v>
      </c>
      <c r="M24" s="221">
        <v>98.41</v>
      </c>
    </row>
    <row r="25" spans="1:13" ht="24" customHeight="1">
      <c r="A25" s="223" t="s">
        <v>400</v>
      </c>
      <c r="B25" s="224">
        <v>0.45</v>
      </c>
      <c r="C25" s="224">
        <v>0.49</v>
      </c>
      <c r="D25" s="220">
        <v>0.04</v>
      </c>
      <c r="E25" s="220">
        <v>108.89</v>
      </c>
      <c r="F25" s="222">
        <v>0.49</v>
      </c>
      <c r="G25" s="222">
        <v>0.49</v>
      </c>
      <c r="H25" s="221">
        <v>0</v>
      </c>
      <c r="I25" s="221">
        <v>100</v>
      </c>
      <c r="J25" s="222">
        <v>0.47</v>
      </c>
      <c r="K25" s="222">
        <v>0.49</v>
      </c>
      <c r="L25" s="221">
        <v>0.02</v>
      </c>
      <c r="M25" s="221">
        <v>104.26</v>
      </c>
    </row>
    <row r="26" spans="1:13" ht="24" customHeight="1">
      <c r="A26" s="223" t="s">
        <v>401</v>
      </c>
      <c r="B26" s="219">
        <v>62.14</v>
      </c>
      <c r="C26" s="219">
        <v>53.2</v>
      </c>
      <c r="D26" s="230">
        <v>-8.94</v>
      </c>
      <c r="E26" s="230">
        <v>85.61</v>
      </c>
      <c r="F26" s="219">
        <v>58.14</v>
      </c>
      <c r="G26" s="219">
        <v>52.97</v>
      </c>
      <c r="H26" s="240">
        <v>-5.17</v>
      </c>
      <c r="I26" s="240">
        <v>91.11</v>
      </c>
      <c r="J26" s="219">
        <v>58.22</v>
      </c>
      <c r="K26" s="219">
        <v>53.2</v>
      </c>
      <c r="L26" s="240">
        <v>-5.0199999999999996</v>
      </c>
      <c r="M26" s="240">
        <v>91.38</v>
      </c>
    </row>
    <row r="27" spans="1:13" ht="24" customHeight="1">
      <c r="A27" s="223" t="s">
        <v>402</v>
      </c>
      <c r="B27" s="224">
        <v>0.87</v>
      </c>
      <c r="C27" s="224">
        <v>0.87</v>
      </c>
      <c r="D27" s="220">
        <v>0</v>
      </c>
      <c r="E27" s="220">
        <v>99.54</v>
      </c>
      <c r="F27" s="219">
        <v>0.87</v>
      </c>
      <c r="G27" s="222">
        <v>0.87</v>
      </c>
      <c r="H27" s="221">
        <v>0</v>
      </c>
      <c r="I27" s="221">
        <v>100</v>
      </c>
      <c r="J27" s="222">
        <v>0.87</v>
      </c>
      <c r="K27" s="222">
        <v>0.87</v>
      </c>
      <c r="L27" s="221">
        <v>0</v>
      </c>
      <c r="M27" s="221">
        <v>100</v>
      </c>
    </row>
    <row r="28" spans="1:13" ht="24" customHeight="1">
      <c r="A28" s="223" t="s">
        <v>419</v>
      </c>
      <c r="B28" s="224">
        <v>0.47</v>
      </c>
      <c r="C28" s="224">
        <v>0.47</v>
      </c>
      <c r="D28" s="220">
        <f>B28-C28</f>
        <v>0</v>
      </c>
      <c r="E28" s="232">
        <f>C28/B28</f>
        <v>1</v>
      </c>
      <c r="F28" s="219">
        <v>0.47</v>
      </c>
      <c r="G28" s="222">
        <v>0.47</v>
      </c>
      <c r="H28" s="221">
        <v>0</v>
      </c>
      <c r="I28" s="221">
        <v>100</v>
      </c>
      <c r="J28" s="222">
        <v>0.47</v>
      </c>
      <c r="K28" s="222">
        <v>0.47</v>
      </c>
      <c r="L28" s="221">
        <v>0</v>
      </c>
      <c r="M28" s="221">
        <v>100</v>
      </c>
    </row>
    <row r="29" spans="1:13" ht="35.25" customHeight="1">
      <c r="A29" s="223" t="s">
        <v>420</v>
      </c>
      <c r="B29" s="219">
        <v>136.97999999999999</v>
      </c>
      <c r="C29" s="219">
        <v>136.97999999999999</v>
      </c>
      <c r="D29" s="220">
        <v>0</v>
      </c>
      <c r="E29" s="232">
        <f>C29/B29</f>
        <v>1</v>
      </c>
      <c r="F29" s="219">
        <v>143.47999999999999</v>
      </c>
      <c r="G29" s="219">
        <v>143.47999999999999</v>
      </c>
      <c r="H29" s="221">
        <v>0</v>
      </c>
      <c r="I29" s="221">
        <v>100</v>
      </c>
      <c r="J29" s="219">
        <v>134.08000000000001</v>
      </c>
      <c r="K29" s="219">
        <v>134.08000000000001</v>
      </c>
      <c r="L29" s="221">
        <v>0</v>
      </c>
      <c r="M29" s="221">
        <v>100</v>
      </c>
    </row>
    <row r="30" spans="1:13" ht="24" customHeight="1">
      <c r="A30" s="223" t="s">
        <v>421</v>
      </c>
      <c r="B30" s="224">
        <v>0.23</v>
      </c>
      <c r="C30" s="224">
        <v>0.23</v>
      </c>
      <c r="D30" s="220">
        <v>0</v>
      </c>
      <c r="E30" s="232">
        <f>C30/B30</f>
        <v>1</v>
      </c>
      <c r="F30" s="219">
        <v>0.23</v>
      </c>
      <c r="G30" s="219">
        <v>0.23</v>
      </c>
      <c r="H30" s="221">
        <v>0</v>
      </c>
      <c r="I30" s="221">
        <v>100</v>
      </c>
      <c r="J30" s="222">
        <v>4.6500000000000004</v>
      </c>
      <c r="K30" s="222">
        <v>4.6500000000000004</v>
      </c>
      <c r="L30" s="221">
        <v>0</v>
      </c>
      <c r="M30" s="221">
        <v>100</v>
      </c>
    </row>
    <row r="31" spans="1:13" ht="24" customHeight="1">
      <c r="A31" s="223" t="s">
        <v>422</v>
      </c>
      <c r="B31" s="224">
        <v>0.36</v>
      </c>
      <c r="C31" s="224">
        <v>0.36</v>
      </c>
      <c r="D31" s="220">
        <f>B31-C31</f>
        <v>0</v>
      </c>
      <c r="E31" s="232">
        <f>C31/B31</f>
        <v>1</v>
      </c>
      <c r="F31" s="219">
        <v>0.36</v>
      </c>
      <c r="G31" s="222">
        <v>0.36</v>
      </c>
      <c r="H31" s="221">
        <v>0</v>
      </c>
      <c r="I31" s="221">
        <v>100</v>
      </c>
      <c r="J31" s="222">
        <v>0.36</v>
      </c>
      <c r="K31" s="222">
        <v>0.36</v>
      </c>
      <c r="L31" s="221">
        <v>0</v>
      </c>
      <c r="M31" s="221">
        <v>100</v>
      </c>
    </row>
    <row r="32" spans="1:13" ht="35.25" customHeight="1">
      <c r="A32" s="223" t="s">
        <v>416</v>
      </c>
      <c r="B32" s="224">
        <v>45.83</v>
      </c>
      <c r="C32" s="224">
        <v>45.83</v>
      </c>
      <c r="D32" s="220">
        <v>0</v>
      </c>
      <c r="E32" s="232">
        <f>C32/B32</f>
        <v>1</v>
      </c>
      <c r="F32" s="219">
        <v>45.83</v>
      </c>
      <c r="G32" s="222">
        <v>45.83</v>
      </c>
      <c r="H32" s="221">
        <v>0</v>
      </c>
      <c r="I32" s="221">
        <v>100</v>
      </c>
      <c r="J32" s="222">
        <v>45.83</v>
      </c>
      <c r="K32" s="222">
        <v>45.83</v>
      </c>
      <c r="L32" s="221">
        <v>0</v>
      </c>
      <c r="M32" s="221">
        <v>100</v>
      </c>
    </row>
    <row r="33" spans="1:13" ht="24" customHeight="1">
      <c r="A33" s="234" t="s">
        <v>41</v>
      </c>
      <c r="B33" s="235">
        <v>159.62</v>
      </c>
      <c r="C33" s="236">
        <v>202.42</v>
      </c>
      <c r="D33" s="213">
        <v>42.8</v>
      </c>
      <c r="E33" s="213">
        <v>126.81</v>
      </c>
      <c r="F33" s="238">
        <v>200.94</v>
      </c>
      <c r="G33" s="238">
        <v>202.42</v>
      </c>
      <c r="H33" s="216">
        <v>1.48</v>
      </c>
      <c r="I33" s="216">
        <v>100.74</v>
      </c>
      <c r="J33" s="237">
        <v>202.4</v>
      </c>
      <c r="K33" s="238">
        <v>202.42</v>
      </c>
      <c r="L33" s="216">
        <v>0.02</v>
      </c>
      <c r="M33" s="216">
        <v>100.01</v>
      </c>
    </row>
    <row r="34" spans="1:13" ht="21" customHeight="1"/>
    <row r="35" spans="1:13" ht="21" customHeight="1"/>
  </sheetData>
  <mergeCells count="17">
    <mergeCell ref="A1:D1"/>
    <mergeCell ref="A3:M3"/>
    <mergeCell ref="A4:M4"/>
    <mergeCell ref="A6:A8"/>
    <mergeCell ref="B6:E6"/>
    <mergeCell ref="F6:I6"/>
    <mergeCell ref="J6:M6"/>
    <mergeCell ref="B7:B8"/>
    <mergeCell ref="C7:C8"/>
    <mergeCell ref="D7:E7"/>
    <mergeCell ref="F7:F8"/>
    <mergeCell ref="G7:G8"/>
    <mergeCell ref="H7:I7"/>
    <mergeCell ref="J7:J8"/>
    <mergeCell ref="K7:K8"/>
    <mergeCell ref="K5:L5"/>
    <mergeCell ref="L7:M7"/>
  </mergeCells>
  <pageMargins left="0.7" right="0.2" top="0.5" bottom="0.25" header="0.3" footer="0.3"/>
  <pageSetup paperSize="9" scale="8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6"/>
  <sheetViews>
    <sheetView workbookViewId="0">
      <selection activeCell="S12" sqref="S12"/>
    </sheetView>
  </sheetViews>
  <sheetFormatPr defaultColWidth="9.140625" defaultRowHeight="15.75"/>
  <cols>
    <col min="1" max="1" width="29.85546875" style="29" customWidth="1"/>
    <col min="2" max="13" width="11.28515625" style="29" customWidth="1"/>
    <col min="14" max="16384" width="9.140625" style="29"/>
  </cols>
  <sheetData>
    <row r="1" spans="1:13" ht="24.75" customHeight="1">
      <c r="A1" s="288"/>
      <c r="B1" s="288"/>
      <c r="C1" s="288"/>
      <c r="D1" s="288"/>
      <c r="E1" s="28"/>
      <c r="I1" s="28"/>
      <c r="M1" s="28"/>
    </row>
    <row r="2" spans="1:13">
      <c r="A2" s="30"/>
      <c r="B2" s="30"/>
      <c r="C2" s="30"/>
      <c r="D2" s="30"/>
      <c r="E2" s="28"/>
      <c r="F2" s="28"/>
      <c r="G2" s="28"/>
      <c r="H2" s="28"/>
      <c r="I2" s="28"/>
      <c r="J2" s="28"/>
      <c r="K2" s="28"/>
      <c r="L2" s="28"/>
      <c r="M2" s="28"/>
    </row>
    <row r="3" spans="1:13" ht="23.25" customHeight="1">
      <c r="A3" s="288" t="s">
        <v>384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</row>
    <row r="4" spans="1:13">
      <c r="A4" s="289" t="s">
        <v>0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</row>
    <row r="5" spans="1:13">
      <c r="K5" s="287" t="s">
        <v>385</v>
      </c>
      <c r="L5" s="287"/>
    </row>
    <row r="6" spans="1:13" ht="33.75" customHeight="1">
      <c r="A6" s="284" t="s">
        <v>1</v>
      </c>
      <c r="B6" s="284" t="s">
        <v>66</v>
      </c>
      <c r="C6" s="284"/>
      <c r="D6" s="284"/>
      <c r="E6" s="284"/>
      <c r="F6" s="284" t="s">
        <v>42</v>
      </c>
      <c r="G6" s="284"/>
      <c r="H6" s="284"/>
      <c r="I6" s="284"/>
      <c r="J6" s="284" t="s">
        <v>43</v>
      </c>
      <c r="K6" s="284"/>
      <c r="L6" s="284"/>
      <c r="M6" s="284"/>
    </row>
    <row r="7" spans="1:13" s="31" customFormat="1" ht="40.5" customHeight="1">
      <c r="A7" s="290"/>
      <c r="B7" s="285" t="s">
        <v>2</v>
      </c>
      <c r="C7" s="285" t="s">
        <v>3</v>
      </c>
      <c r="D7" s="284" t="s">
        <v>4</v>
      </c>
      <c r="E7" s="284"/>
      <c r="F7" s="285" t="s">
        <v>44</v>
      </c>
      <c r="G7" s="285" t="s">
        <v>45</v>
      </c>
      <c r="H7" s="284" t="s">
        <v>4</v>
      </c>
      <c r="I7" s="284"/>
      <c r="J7" s="285" t="s">
        <v>44</v>
      </c>
      <c r="K7" s="285" t="s">
        <v>45</v>
      </c>
      <c r="L7" s="284" t="s">
        <v>4</v>
      </c>
      <c r="M7" s="284"/>
    </row>
    <row r="8" spans="1:13" ht="55.5" customHeight="1">
      <c r="A8" s="290"/>
      <c r="B8" s="291"/>
      <c r="C8" s="291"/>
      <c r="D8" s="55" t="s">
        <v>5</v>
      </c>
      <c r="E8" s="55" t="s">
        <v>6</v>
      </c>
      <c r="F8" s="286"/>
      <c r="G8" s="330"/>
      <c r="H8" s="55" t="s">
        <v>5</v>
      </c>
      <c r="I8" s="55" t="s">
        <v>6</v>
      </c>
      <c r="J8" s="286"/>
      <c r="K8" s="286"/>
      <c r="L8" s="55" t="s">
        <v>5</v>
      </c>
      <c r="M8" s="55" t="s">
        <v>6</v>
      </c>
    </row>
    <row r="9" spans="1:13" ht="30" customHeight="1">
      <c r="A9" s="33" t="s">
        <v>7</v>
      </c>
      <c r="B9" s="102">
        <v>9822.0400000000009</v>
      </c>
      <c r="C9" s="102">
        <v>9887.27</v>
      </c>
      <c r="D9" s="103">
        <f>C9-B9</f>
        <v>65.229999999999563</v>
      </c>
      <c r="E9" s="103">
        <f>C9/B9*100</f>
        <v>100.66411865559498</v>
      </c>
      <c r="F9" s="102">
        <v>9885.6299999999992</v>
      </c>
      <c r="G9" s="103">
        <v>9887.4500000000007</v>
      </c>
      <c r="H9" s="103">
        <f>G9-F9</f>
        <v>1.820000000001528</v>
      </c>
      <c r="I9" s="102">
        <f>G9/F9*100</f>
        <v>100.01841056159296</v>
      </c>
      <c r="J9" s="104">
        <v>9870.66</v>
      </c>
      <c r="K9" s="102">
        <v>9887.27</v>
      </c>
      <c r="L9" s="102">
        <f>K9-J9</f>
        <v>16.610000000000582</v>
      </c>
      <c r="M9" s="102">
        <f>K9/J9*100</f>
        <v>100.16827648809705</v>
      </c>
    </row>
    <row r="10" spans="1:13" ht="30" customHeight="1">
      <c r="A10" s="42" t="s">
        <v>8</v>
      </c>
      <c r="B10" s="106">
        <v>44.39</v>
      </c>
      <c r="C10" s="106">
        <v>45.63</v>
      </c>
      <c r="D10" s="107">
        <f t="shared" ref="D10:D15" si="0">C10-B10</f>
        <v>1.240000000000002</v>
      </c>
      <c r="E10" s="107">
        <f t="shared" ref="E10:E15" si="1">C10/B10*100</f>
        <v>102.79342194187882</v>
      </c>
      <c r="F10" s="106">
        <v>45.63</v>
      </c>
      <c r="G10" s="107">
        <v>45.63</v>
      </c>
      <c r="H10" s="107"/>
      <c r="I10" s="106">
        <f t="shared" ref="I10:I15" si="2">G10/F10*100</f>
        <v>100</v>
      </c>
      <c r="J10" s="108">
        <v>45.63</v>
      </c>
      <c r="K10" s="106">
        <v>45.63</v>
      </c>
      <c r="L10" s="106"/>
      <c r="M10" s="106">
        <f t="shared" ref="M10:M15" si="3">K10/J10*100</f>
        <v>100</v>
      </c>
    </row>
    <row r="11" spans="1:13" ht="30" customHeight="1">
      <c r="A11" s="45" t="s">
        <v>9</v>
      </c>
      <c r="B11" s="110">
        <v>44.39</v>
      </c>
      <c r="C11" s="110">
        <v>45.63</v>
      </c>
      <c r="D11" s="111">
        <f t="shared" si="0"/>
        <v>1.240000000000002</v>
      </c>
      <c r="E11" s="111">
        <f t="shared" si="1"/>
        <v>102.79342194187882</v>
      </c>
      <c r="F11" s="110">
        <v>45.63</v>
      </c>
      <c r="G11" s="111">
        <v>45.63</v>
      </c>
      <c r="H11" s="111"/>
      <c r="I11" s="110">
        <f t="shared" si="2"/>
        <v>100</v>
      </c>
      <c r="J11" s="112">
        <v>45.63</v>
      </c>
      <c r="K11" s="110">
        <v>45.63</v>
      </c>
      <c r="L11" s="110"/>
      <c r="M11" s="110">
        <f t="shared" si="3"/>
        <v>100</v>
      </c>
    </row>
    <row r="12" spans="1:13" ht="30" customHeight="1">
      <c r="A12" s="42" t="s">
        <v>10</v>
      </c>
      <c r="B12" s="106">
        <v>94.66</v>
      </c>
      <c r="C12" s="106">
        <v>112.84</v>
      </c>
      <c r="D12" s="107">
        <f t="shared" si="0"/>
        <v>18.180000000000007</v>
      </c>
      <c r="E12" s="107">
        <f t="shared" si="1"/>
        <v>119.20557785759563</v>
      </c>
      <c r="F12" s="106">
        <v>112.66</v>
      </c>
      <c r="G12" s="107">
        <v>113.66</v>
      </c>
      <c r="H12" s="107">
        <f t="shared" ref="H12:H15" si="4">G12-F12</f>
        <v>1</v>
      </c>
      <c r="I12" s="106">
        <f t="shared" si="2"/>
        <v>100.88762648677437</v>
      </c>
      <c r="J12" s="108">
        <v>112.8</v>
      </c>
      <c r="K12" s="106">
        <v>113.66</v>
      </c>
      <c r="L12" s="106">
        <f t="shared" ref="L12:L15" si="5">K12-J12</f>
        <v>0.85999999999999943</v>
      </c>
      <c r="M12" s="106">
        <f t="shared" si="3"/>
        <v>100.76241134751773</v>
      </c>
    </row>
    <row r="13" spans="1:13" ht="30" customHeight="1">
      <c r="A13" s="42" t="s">
        <v>11</v>
      </c>
      <c r="B13" s="106">
        <v>259.7</v>
      </c>
      <c r="C13" s="106">
        <v>286.3</v>
      </c>
      <c r="D13" s="107">
        <f t="shared" si="0"/>
        <v>26.600000000000023</v>
      </c>
      <c r="E13" s="107">
        <f t="shared" si="1"/>
        <v>110.24258760107817</v>
      </c>
      <c r="F13" s="106">
        <v>285.95999999999998</v>
      </c>
      <c r="G13" s="107">
        <v>286.68</v>
      </c>
      <c r="H13" s="107">
        <f t="shared" si="4"/>
        <v>0.72000000000002728</v>
      </c>
      <c r="I13" s="106">
        <f t="shared" si="2"/>
        <v>100.25178346621905</v>
      </c>
      <c r="J13" s="108">
        <v>285.85000000000002</v>
      </c>
      <c r="K13" s="106">
        <v>286.49</v>
      </c>
      <c r="L13" s="106">
        <f t="shared" si="5"/>
        <v>0.63999999999998636</v>
      </c>
      <c r="M13" s="106">
        <f t="shared" si="3"/>
        <v>100.223893650516</v>
      </c>
    </row>
    <row r="14" spans="1:13" ht="30" customHeight="1">
      <c r="A14" s="42" t="s">
        <v>12</v>
      </c>
      <c r="B14" s="106">
        <v>6207.4</v>
      </c>
      <c r="C14" s="106">
        <v>6207.4</v>
      </c>
      <c r="D14" s="107">
        <f t="shared" si="0"/>
        <v>0</v>
      </c>
      <c r="E14" s="107">
        <f t="shared" si="1"/>
        <v>100</v>
      </c>
      <c r="F14" s="106">
        <v>6207.4</v>
      </c>
      <c r="G14" s="107">
        <v>6207.4</v>
      </c>
      <c r="H14" s="107"/>
      <c r="I14" s="106">
        <f t="shared" si="2"/>
        <v>100</v>
      </c>
      <c r="J14" s="108">
        <v>6257.4</v>
      </c>
      <c r="K14" s="106">
        <v>6207.4</v>
      </c>
      <c r="L14" s="106">
        <f t="shared" si="5"/>
        <v>-50</v>
      </c>
      <c r="M14" s="106">
        <f t="shared" si="3"/>
        <v>99.200946079841472</v>
      </c>
    </row>
    <row r="15" spans="1:13" ht="30" customHeight="1">
      <c r="A15" s="42" t="s">
        <v>409</v>
      </c>
      <c r="B15" s="106">
        <v>3187.86</v>
      </c>
      <c r="C15" s="106">
        <v>3233.01</v>
      </c>
      <c r="D15" s="107">
        <f t="shared" si="0"/>
        <v>45.150000000000091</v>
      </c>
      <c r="E15" s="107">
        <f t="shared" si="1"/>
        <v>101.41631062844667</v>
      </c>
      <c r="F15" s="106">
        <v>3232.9</v>
      </c>
      <c r="G15" s="107">
        <v>3233.01</v>
      </c>
      <c r="H15" s="107">
        <f t="shared" si="4"/>
        <v>0.11000000000012733</v>
      </c>
      <c r="I15" s="106">
        <f t="shared" si="2"/>
        <v>100.00340251786322</v>
      </c>
      <c r="J15" s="108">
        <v>3167.91</v>
      </c>
      <c r="K15" s="106">
        <v>3233.01</v>
      </c>
      <c r="L15" s="106">
        <f t="shared" si="5"/>
        <v>65.100000000000364</v>
      </c>
      <c r="M15" s="106">
        <f t="shared" si="3"/>
        <v>102.05498262261239</v>
      </c>
    </row>
    <row r="16" spans="1:13" ht="30" customHeight="1">
      <c r="A16" s="45" t="s">
        <v>15</v>
      </c>
      <c r="B16" s="146">
        <v>2479.2006219999998</v>
      </c>
      <c r="C16" s="146">
        <v>2479.2006219999998</v>
      </c>
      <c r="D16" s="147">
        <f>C16-B16</f>
        <v>0</v>
      </c>
      <c r="E16" s="148">
        <v>1</v>
      </c>
      <c r="F16" s="146">
        <v>2479.2006219999998</v>
      </c>
      <c r="G16" s="146">
        <v>2479.2006219999998</v>
      </c>
      <c r="H16" s="147">
        <f>G16-F16</f>
        <v>0</v>
      </c>
      <c r="I16" s="148">
        <v>1</v>
      </c>
      <c r="J16" s="146">
        <v>2479.2006219999998</v>
      </c>
      <c r="K16" s="146">
        <v>2479.2006219999998</v>
      </c>
      <c r="L16" s="147">
        <f>K16-J16</f>
        <v>0</v>
      </c>
      <c r="M16" s="148">
        <v>1</v>
      </c>
    </row>
    <row r="17" spans="1:13" ht="22.5" customHeight="1">
      <c r="A17" s="42" t="s">
        <v>410</v>
      </c>
      <c r="B17" s="106">
        <v>1.03</v>
      </c>
      <c r="C17" s="106">
        <v>1.08</v>
      </c>
      <c r="D17" s="107">
        <f t="shared" ref="D17:D28" si="6">C17-B17</f>
        <v>5.0000000000000044E-2</v>
      </c>
      <c r="E17" s="107">
        <f t="shared" ref="E17:E28" si="7">C17/B17*100</f>
        <v>104.85436893203884</v>
      </c>
      <c r="F17" s="106">
        <v>1.08</v>
      </c>
      <c r="G17" s="107">
        <v>1.08</v>
      </c>
      <c r="H17" s="107"/>
      <c r="I17" s="106">
        <f t="shared" ref="I17" si="8">G17/F17*100</f>
        <v>100</v>
      </c>
      <c r="J17" s="108">
        <v>1.08</v>
      </c>
      <c r="K17" s="106">
        <v>1.08</v>
      </c>
      <c r="L17" s="106"/>
      <c r="M17" s="106">
        <f t="shared" ref="M17" si="9">K17/J17*100</f>
        <v>100</v>
      </c>
    </row>
    <row r="18" spans="1:13" ht="22.5" customHeight="1">
      <c r="A18" s="42" t="s">
        <v>411</v>
      </c>
      <c r="B18" s="106">
        <v>27</v>
      </c>
      <c r="C18" s="106"/>
      <c r="D18" s="107">
        <f t="shared" si="6"/>
        <v>-27</v>
      </c>
      <c r="E18" s="107">
        <f t="shared" si="7"/>
        <v>0</v>
      </c>
      <c r="F18" s="113" t="s">
        <v>98</v>
      </c>
      <c r="G18" s="113" t="s">
        <v>98</v>
      </c>
      <c r="H18" s="113" t="s">
        <v>98</v>
      </c>
      <c r="I18" s="113" t="s">
        <v>98</v>
      </c>
      <c r="J18" s="114" t="s">
        <v>98</v>
      </c>
      <c r="K18" s="114" t="s">
        <v>98</v>
      </c>
      <c r="L18" s="114" t="s">
        <v>98</v>
      </c>
      <c r="M18" s="114" t="s">
        <v>98</v>
      </c>
    </row>
    <row r="19" spans="1:13" ht="22.5" customHeight="1">
      <c r="A19" s="33" t="s">
        <v>19</v>
      </c>
      <c r="B19" s="102">
        <v>454</v>
      </c>
      <c r="C19" s="102">
        <v>293.27999999999997</v>
      </c>
      <c r="D19" s="103">
        <f t="shared" si="6"/>
        <v>-160.72000000000003</v>
      </c>
      <c r="E19" s="103">
        <f t="shared" si="7"/>
        <v>64.599118942731266</v>
      </c>
      <c r="F19" s="102">
        <v>298.32</v>
      </c>
      <c r="G19" s="103">
        <v>293.10000000000002</v>
      </c>
      <c r="H19" s="103">
        <f t="shared" ref="H19:H21" si="10">G19-F19</f>
        <v>-5.2199999999999704</v>
      </c>
      <c r="I19" s="102">
        <f>G19/F19*100</f>
        <v>98.250201126307331</v>
      </c>
      <c r="J19" s="104">
        <v>312.88</v>
      </c>
      <c r="K19" s="102">
        <v>293.27999999999997</v>
      </c>
      <c r="L19" s="102">
        <f t="shared" ref="L19" si="11">K19-J19</f>
        <v>-19.600000000000023</v>
      </c>
      <c r="M19" s="102">
        <f t="shared" ref="M19:M23" si="12">K19/J19*100</f>
        <v>93.735617489133205</v>
      </c>
    </row>
    <row r="20" spans="1:13" ht="22.5" customHeight="1">
      <c r="A20" s="42" t="s">
        <v>20</v>
      </c>
      <c r="B20" s="106">
        <v>2.1</v>
      </c>
      <c r="C20" s="106"/>
      <c r="D20" s="107">
        <f t="shared" si="6"/>
        <v>-2.1</v>
      </c>
      <c r="E20" s="107">
        <f t="shared" si="7"/>
        <v>0</v>
      </c>
      <c r="F20" s="113" t="s">
        <v>98</v>
      </c>
      <c r="G20" s="113" t="s">
        <v>98</v>
      </c>
      <c r="H20" s="113" t="s">
        <v>98</v>
      </c>
      <c r="I20" s="113" t="s">
        <v>98</v>
      </c>
      <c r="J20" s="114" t="s">
        <v>98</v>
      </c>
      <c r="K20" s="114" t="s">
        <v>98</v>
      </c>
      <c r="L20" s="114" t="s">
        <v>98</v>
      </c>
      <c r="M20" s="114" t="s">
        <v>98</v>
      </c>
    </row>
    <row r="21" spans="1:13" ht="22.5" customHeight="1">
      <c r="A21" s="42" t="s">
        <v>21</v>
      </c>
      <c r="B21" s="106">
        <v>0.51</v>
      </c>
      <c r="C21" s="106">
        <v>0.17</v>
      </c>
      <c r="D21" s="107">
        <f t="shared" si="6"/>
        <v>-0.33999999999999997</v>
      </c>
      <c r="E21" s="107">
        <f t="shared" si="7"/>
        <v>33.333333333333336</v>
      </c>
      <c r="F21" s="106">
        <v>0.51</v>
      </c>
      <c r="G21" s="107">
        <v>0.17</v>
      </c>
      <c r="H21" s="107">
        <f t="shared" si="10"/>
        <v>-0.33999999999999997</v>
      </c>
      <c r="I21" s="106">
        <f t="shared" ref="I21" si="13">G21/F21*100</f>
        <v>33.333333333333336</v>
      </c>
      <c r="J21" s="108">
        <v>0.17</v>
      </c>
      <c r="K21" s="106">
        <v>0.17</v>
      </c>
      <c r="L21" s="106"/>
      <c r="M21" s="106">
        <f t="shared" si="12"/>
        <v>100</v>
      </c>
    </row>
    <row r="22" spans="1:13" ht="22.5" customHeight="1">
      <c r="A22" s="42" t="s">
        <v>22</v>
      </c>
      <c r="B22" s="106">
        <v>22</v>
      </c>
      <c r="C22" s="106"/>
      <c r="D22" s="107">
        <f t="shared" si="6"/>
        <v>-22</v>
      </c>
      <c r="E22" s="107">
        <f t="shared" si="7"/>
        <v>0</v>
      </c>
      <c r="F22" s="121"/>
      <c r="G22" s="121"/>
      <c r="H22" s="122"/>
      <c r="I22" s="120"/>
      <c r="J22" s="108"/>
      <c r="K22" s="106"/>
      <c r="L22" s="122"/>
      <c r="M22" s="106" t="e">
        <f t="shared" si="12"/>
        <v>#DIV/0!</v>
      </c>
    </row>
    <row r="23" spans="1:13" ht="30" customHeight="1">
      <c r="A23" s="42" t="s">
        <v>23</v>
      </c>
      <c r="B23" s="106">
        <v>2.15</v>
      </c>
      <c r="C23" s="106"/>
      <c r="D23" s="107">
        <f t="shared" si="6"/>
        <v>-2.15</v>
      </c>
      <c r="E23" s="107">
        <f t="shared" si="7"/>
        <v>0</v>
      </c>
      <c r="F23" s="121"/>
      <c r="G23" s="121"/>
      <c r="H23" s="122"/>
      <c r="I23" s="120"/>
      <c r="J23" s="108"/>
      <c r="K23" s="106"/>
      <c r="L23" s="122"/>
      <c r="M23" s="106" t="e">
        <f t="shared" si="12"/>
        <v>#DIV/0!</v>
      </c>
    </row>
    <row r="24" spans="1:13" ht="30" customHeight="1">
      <c r="A24" s="42" t="s">
        <v>24</v>
      </c>
      <c r="B24" s="106">
        <v>10.65</v>
      </c>
      <c r="C24" s="106">
        <v>6.65</v>
      </c>
      <c r="D24" s="107">
        <f t="shared" si="6"/>
        <v>-4</v>
      </c>
      <c r="E24" s="107">
        <f t="shared" si="7"/>
        <v>62.441314553990615</v>
      </c>
      <c r="F24" s="106">
        <v>6.65</v>
      </c>
      <c r="G24" s="107">
        <v>6.65</v>
      </c>
      <c r="H24" s="107"/>
      <c r="I24" s="106">
        <f t="shared" ref="I24:I28" si="14">G24/F24*100</f>
        <v>100</v>
      </c>
      <c r="J24" s="108">
        <v>6.65</v>
      </c>
      <c r="K24" s="106">
        <v>6.65</v>
      </c>
      <c r="L24" s="106"/>
      <c r="M24" s="106">
        <f t="shared" ref="M24:M26" si="15">K24/J24*100</f>
        <v>100</v>
      </c>
    </row>
    <row r="25" spans="1:13" ht="30" customHeight="1">
      <c r="A25" s="42" t="s">
        <v>25</v>
      </c>
      <c r="B25" s="106">
        <v>70.09</v>
      </c>
      <c r="C25" s="106">
        <v>19.54</v>
      </c>
      <c r="D25" s="107">
        <f t="shared" si="6"/>
        <v>-50.550000000000004</v>
      </c>
      <c r="E25" s="107">
        <f t="shared" si="7"/>
        <v>27.878442003138819</v>
      </c>
      <c r="F25" s="106">
        <v>22.64</v>
      </c>
      <c r="G25" s="107">
        <v>19.54</v>
      </c>
      <c r="H25" s="107">
        <f t="shared" ref="H25" si="16">G25-F25</f>
        <v>-3.1000000000000014</v>
      </c>
      <c r="I25" s="106">
        <f t="shared" si="14"/>
        <v>86.307420494699642</v>
      </c>
      <c r="J25" s="108">
        <v>20.38</v>
      </c>
      <c r="K25" s="106">
        <v>19.54</v>
      </c>
      <c r="L25" s="106">
        <f t="shared" ref="L25" si="17">K25-J25</f>
        <v>-0.83999999999999986</v>
      </c>
      <c r="M25" s="106">
        <f t="shared" si="15"/>
        <v>95.878312070657515</v>
      </c>
    </row>
    <row r="26" spans="1:13" ht="30" customHeight="1">
      <c r="A26" s="42" t="s">
        <v>26</v>
      </c>
      <c r="B26" s="118">
        <v>65.8</v>
      </c>
      <c r="C26" s="118">
        <v>15.25</v>
      </c>
      <c r="D26" s="107">
        <f t="shared" si="6"/>
        <v>-50.55</v>
      </c>
      <c r="E26" s="107">
        <f t="shared" si="7"/>
        <v>23.176291793313069</v>
      </c>
      <c r="F26" s="118">
        <v>15.25</v>
      </c>
      <c r="G26" s="118">
        <v>15.25</v>
      </c>
      <c r="H26" s="107"/>
      <c r="I26" s="106">
        <f t="shared" si="14"/>
        <v>100</v>
      </c>
      <c r="J26" s="118">
        <v>15.25</v>
      </c>
      <c r="K26" s="118">
        <v>15.25</v>
      </c>
      <c r="L26" s="106"/>
      <c r="M26" s="106">
        <f t="shared" si="15"/>
        <v>100</v>
      </c>
    </row>
    <row r="27" spans="1:13" ht="30" customHeight="1">
      <c r="A27" s="42" t="s">
        <v>27</v>
      </c>
      <c r="B27" s="106">
        <v>117.09</v>
      </c>
      <c r="C27" s="106">
        <v>111.51</v>
      </c>
      <c r="D27" s="107">
        <f t="shared" si="6"/>
        <v>-5.5799999999999983</v>
      </c>
      <c r="E27" s="107">
        <f t="shared" si="7"/>
        <v>95.234435049961576</v>
      </c>
      <c r="F27" s="106">
        <v>111.53</v>
      </c>
      <c r="G27" s="107">
        <v>111.08</v>
      </c>
      <c r="H27" s="107">
        <f t="shared" ref="H27" si="18">G27-F27</f>
        <v>-0.45000000000000284</v>
      </c>
      <c r="I27" s="106">
        <f t="shared" si="14"/>
        <v>99.59652111539495</v>
      </c>
      <c r="J27" s="108">
        <v>139.77000000000001</v>
      </c>
      <c r="K27" s="106">
        <v>111.32</v>
      </c>
      <c r="L27" s="106">
        <f t="shared" ref="L27" si="19">K27-J27</f>
        <v>-28.450000000000017</v>
      </c>
      <c r="M27" s="106">
        <f>K27/J27*100</f>
        <v>79.645131287114538</v>
      </c>
    </row>
    <row r="28" spans="1:13" ht="30" customHeight="1">
      <c r="A28" s="42" t="s">
        <v>28</v>
      </c>
      <c r="B28" s="118">
        <v>0.47</v>
      </c>
      <c r="C28" s="118">
        <v>0.34</v>
      </c>
      <c r="D28" s="107">
        <f t="shared" si="6"/>
        <v>-0.12999999999999995</v>
      </c>
      <c r="E28" s="107">
        <f t="shared" si="7"/>
        <v>72.340425531914903</v>
      </c>
      <c r="F28" s="118">
        <v>0.34</v>
      </c>
      <c r="G28" s="118">
        <v>0.34</v>
      </c>
      <c r="H28" s="107"/>
      <c r="I28" s="106">
        <f t="shared" si="14"/>
        <v>100</v>
      </c>
      <c r="J28" s="118">
        <v>0.34</v>
      </c>
      <c r="K28" s="118">
        <v>0.34</v>
      </c>
      <c r="L28" s="106"/>
      <c r="M28" s="106">
        <f t="shared" ref="M28" si="20">K28/J28*100</f>
        <v>100</v>
      </c>
    </row>
    <row r="29" spans="1:13" ht="22.5" customHeight="1">
      <c r="A29" s="42" t="s">
        <v>359</v>
      </c>
      <c r="B29" s="106">
        <v>58.56</v>
      </c>
      <c r="C29" s="106">
        <v>34.68</v>
      </c>
      <c r="D29" s="107">
        <f t="shared" ref="D29" si="21">C29-B29</f>
        <v>-23.880000000000003</v>
      </c>
      <c r="E29" s="107">
        <f t="shared" ref="E29" si="22">C29/B29*100</f>
        <v>59.221311475409834</v>
      </c>
      <c r="F29" s="106">
        <v>35.11</v>
      </c>
      <c r="G29" s="107">
        <v>33.92</v>
      </c>
      <c r="H29" s="107">
        <f t="shared" ref="H29" si="23">G29-F29</f>
        <v>-1.1899999999999977</v>
      </c>
      <c r="I29" s="106">
        <f t="shared" ref="I29" si="24">G29/F29*100</f>
        <v>96.610652235830258</v>
      </c>
      <c r="J29" s="108">
        <v>34.5</v>
      </c>
      <c r="K29" s="106">
        <v>34.26</v>
      </c>
      <c r="L29" s="106">
        <f t="shared" ref="L29" si="25">K29-J29</f>
        <v>-0.24000000000000199</v>
      </c>
      <c r="M29" s="106">
        <f t="shared" ref="M29" si="26">K29/J29*100</f>
        <v>99.304347826086953</v>
      </c>
    </row>
    <row r="30" spans="1:13" ht="30" customHeight="1">
      <c r="A30" s="42" t="s">
        <v>412</v>
      </c>
      <c r="B30" s="106">
        <v>2.0499999999999998</v>
      </c>
      <c r="C30" s="106">
        <v>2.0099999999999998</v>
      </c>
      <c r="D30" s="107">
        <f t="shared" ref="D30" si="27">C30-B30</f>
        <v>-4.0000000000000036E-2</v>
      </c>
      <c r="E30" s="107">
        <f t="shared" ref="E30" si="28">C30/B30*100</f>
        <v>98.048780487804876</v>
      </c>
      <c r="F30" s="106">
        <v>2.0099999999999998</v>
      </c>
      <c r="G30" s="107">
        <v>2.0099999999999998</v>
      </c>
      <c r="H30" s="107"/>
      <c r="I30" s="106">
        <f t="shared" ref="I30" si="29">G30/F30*100</f>
        <v>100</v>
      </c>
      <c r="J30" s="108">
        <v>2.0099999999999998</v>
      </c>
      <c r="K30" s="106">
        <v>2.0099999999999998</v>
      </c>
      <c r="L30" s="106"/>
      <c r="M30" s="106">
        <f t="shared" ref="M30" si="30">K30/J30*100</f>
        <v>100</v>
      </c>
    </row>
    <row r="31" spans="1:13" ht="30" customHeight="1">
      <c r="A31" s="42" t="s">
        <v>413</v>
      </c>
      <c r="B31" s="118">
        <v>0.16</v>
      </c>
      <c r="C31" s="118"/>
      <c r="D31" s="107">
        <f t="shared" ref="D31:D32" si="31">C31-B31</f>
        <v>-0.16</v>
      </c>
      <c r="E31" s="107">
        <f t="shared" ref="E31:E33" si="32">C31/B31*100</f>
        <v>0</v>
      </c>
      <c r="F31" s="118">
        <v>0.16</v>
      </c>
      <c r="G31" s="118"/>
      <c r="H31" s="107">
        <f t="shared" ref="H31" si="33">G31-F31</f>
        <v>-0.16</v>
      </c>
      <c r="I31" s="106">
        <f t="shared" ref="I31:I33" si="34">G31/F31*100</f>
        <v>0</v>
      </c>
      <c r="J31" s="114" t="s">
        <v>98</v>
      </c>
      <c r="K31" s="114" t="s">
        <v>98</v>
      </c>
      <c r="L31" s="114" t="s">
        <v>98</v>
      </c>
      <c r="M31" s="114" t="s">
        <v>98</v>
      </c>
    </row>
    <row r="32" spans="1:13" ht="30" customHeight="1">
      <c r="A32" s="42" t="s">
        <v>414</v>
      </c>
      <c r="B32" s="118">
        <v>91.03</v>
      </c>
      <c r="C32" s="118">
        <v>93.78</v>
      </c>
      <c r="D32" s="107">
        <f t="shared" si="31"/>
        <v>2.75</v>
      </c>
      <c r="E32" s="107">
        <f t="shared" si="32"/>
        <v>103.02098209381523</v>
      </c>
      <c r="F32" s="118">
        <v>93.78</v>
      </c>
      <c r="G32" s="118">
        <v>93.78</v>
      </c>
      <c r="H32" s="107"/>
      <c r="I32" s="106">
        <f t="shared" si="34"/>
        <v>100</v>
      </c>
      <c r="J32" s="118">
        <v>92.28</v>
      </c>
      <c r="K32" s="118">
        <v>93.78</v>
      </c>
      <c r="L32" s="106">
        <f t="shared" ref="L32" si="35">K32-J32</f>
        <v>1.5</v>
      </c>
      <c r="M32" s="106">
        <f t="shared" ref="M32:M33" si="36">K32/J32*100</f>
        <v>101.62548764629389</v>
      </c>
    </row>
    <row r="33" spans="1:13" ht="30" customHeight="1">
      <c r="A33" s="42" t="s">
        <v>415</v>
      </c>
      <c r="B33" s="118">
        <v>1.52</v>
      </c>
      <c r="C33" s="118">
        <v>1.52</v>
      </c>
      <c r="D33" s="107"/>
      <c r="E33" s="107">
        <f t="shared" si="32"/>
        <v>100</v>
      </c>
      <c r="F33" s="118">
        <v>1.52</v>
      </c>
      <c r="G33" s="118">
        <v>1.52</v>
      </c>
      <c r="H33" s="107"/>
      <c r="I33" s="106">
        <f t="shared" si="34"/>
        <v>100</v>
      </c>
      <c r="J33" s="118">
        <v>1.52</v>
      </c>
      <c r="K33" s="118">
        <v>1.52</v>
      </c>
      <c r="L33" s="106"/>
      <c r="M33" s="106">
        <f t="shared" si="36"/>
        <v>100</v>
      </c>
    </row>
    <row r="34" spans="1:13" ht="30" customHeight="1">
      <c r="A34" s="42" t="s">
        <v>416</v>
      </c>
      <c r="B34" s="106">
        <v>8.82</v>
      </c>
      <c r="C34" s="106">
        <v>8.82</v>
      </c>
      <c r="D34" s="107"/>
      <c r="E34" s="107">
        <f t="shared" ref="E34" si="37">C34/B34*100</f>
        <v>100</v>
      </c>
      <c r="F34" s="106">
        <v>8.82</v>
      </c>
      <c r="G34" s="107">
        <v>8.82</v>
      </c>
      <c r="H34" s="107"/>
      <c r="I34" s="106">
        <f t="shared" ref="I34" si="38">G34/F34*100</f>
        <v>100</v>
      </c>
      <c r="J34" s="108">
        <v>8.82</v>
      </c>
      <c r="K34" s="106">
        <v>8.82</v>
      </c>
      <c r="L34" s="106"/>
      <c r="M34" s="106">
        <f t="shared" ref="M34" si="39">K34/J34*100</f>
        <v>100</v>
      </c>
    </row>
    <row r="35" spans="1:13" ht="20.25" customHeight="1">
      <c r="A35" s="42" t="s">
        <v>417</v>
      </c>
      <c r="B35" s="106">
        <v>1</v>
      </c>
      <c r="C35" s="106"/>
      <c r="D35" s="107">
        <f t="shared" ref="D35" si="40">C35-B35</f>
        <v>-1</v>
      </c>
      <c r="E35" s="107">
        <f t="shared" ref="E35:E36" si="41">C35/B35*100</f>
        <v>0</v>
      </c>
      <c r="F35" s="121"/>
      <c r="G35" s="121"/>
      <c r="H35" s="122"/>
      <c r="I35" s="120"/>
      <c r="J35" s="121"/>
      <c r="K35" s="121"/>
      <c r="L35" s="122"/>
      <c r="M35" s="120"/>
    </row>
    <row r="36" spans="1:13" ht="30" customHeight="1">
      <c r="A36" s="33" t="s">
        <v>41</v>
      </c>
      <c r="B36" s="123">
        <v>11.71</v>
      </c>
      <c r="C36" s="123">
        <v>107.2</v>
      </c>
      <c r="D36" s="103">
        <f>C36-B36</f>
        <v>95.490000000000009</v>
      </c>
      <c r="E36" s="103">
        <f t="shared" si="41"/>
        <v>915.45687446626812</v>
      </c>
      <c r="F36" s="123">
        <v>103.8</v>
      </c>
      <c r="G36" s="123">
        <v>107.2</v>
      </c>
      <c r="H36" s="103">
        <f t="shared" ref="H36" si="42">G36-F36</f>
        <v>3.4000000000000057</v>
      </c>
      <c r="I36" s="102">
        <f t="shared" ref="I36" si="43">G36/F36*100</f>
        <v>103.27552986512525</v>
      </c>
      <c r="J36" s="123">
        <v>104.2</v>
      </c>
      <c r="K36" s="123">
        <v>107.2</v>
      </c>
      <c r="L36" s="102">
        <f t="shared" ref="L36" si="44">K36-J36</f>
        <v>3</v>
      </c>
      <c r="M36" s="102">
        <f t="shared" ref="M36" si="45">K36/J36*100</f>
        <v>102.87907869481765</v>
      </c>
    </row>
  </sheetData>
  <mergeCells count="17">
    <mergeCell ref="A1:D1"/>
    <mergeCell ref="A3:M3"/>
    <mergeCell ref="A4:M4"/>
    <mergeCell ref="A6:A8"/>
    <mergeCell ref="B6:E6"/>
    <mergeCell ref="F6:I6"/>
    <mergeCell ref="J6:M6"/>
    <mergeCell ref="B7:B8"/>
    <mergeCell ref="C7:C8"/>
    <mergeCell ref="D7:E7"/>
    <mergeCell ref="F7:F8"/>
    <mergeCell ref="G7:G8"/>
    <mergeCell ref="H7:I7"/>
    <mergeCell ref="J7:J8"/>
    <mergeCell ref="K7:K8"/>
    <mergeCell ref="K5:L5"/>
    <mergeCell ref="L7:M7"/>
  </mergeCells>
  <pageMargins left="0.7" right="0.2" top="0.5" bottom="0.5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Châu Hóa</vt:lpstr>
      <vt:lpstr>Sơn Hóa</vt:lpstr>
      <vt:lpstr>Cao Quảng</vt:lpstr>
      <vt:lpstr>Đồng Hóa</vt:lpstr>
      <vt:lpstr>Lâm Hóa</vt:lpstr>
      <vt:lpstr>Thanh Hóa</vt:lpstr>
      <vt:lpstr>Phong Hóa</vt:lpstr>
      <vt:lpstr>Hương Hóa</vt:lpstr>
      <vt:lpstr>Văn Hóa</vt:lpstr>
      <vt:lpstr>Tiến Hóa</vt:lpstr>
      <vt:lpstr>Đồng Lê</vt:lpstr>
      <vt:lpstr>'Cao Quảng'!Print_Titles</vt:lpstr>
      <vt:lpstr>'Châu Hóa'!Print_Titles</vt:lpstr>
      <vt:lpstr>'Đồng Hóa'!Print_Titles</vt:lpstr>
      <vt:lpstr>'Đồng Lê'!Print_Titles</vt:lpstr>
      <vt:lpstr>'Hương Hóa'!Print_Titles</vt:lpstr>
      <vt:lpstr>'Lâm Hóa'!Print_Titles</vt:lpstr>
      <vt:lpstr>'Phong Hóa'!Print_Titles</vt:lpstr>
      <vt:lpstr>'Sơn Hóa'!Print_Titles</vt:lpstr>
      <vt:lpstr>'Thanh Hóa'!Print_Titles</vt:lpstr>
      <vt:lpstr>'Tiến Hóa'!Print_Titles</vt:lpstr>
      <vt:lpstr>'Văn Hóa'!Print_Titles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2023-12-09T08:55:01Z</cp:lastPrinted>
  <dcterms:created xsi:type="dcterms:W3CDTF">2023-10-13T07:23:43Z</dcterms:created>
  <dcterms:modified xsi:type="dcterms:W3CDTF">2023-12-09T08:56:54Z</dcterms:modified>
</cp:coreProperties>
</file>