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0" windowHeight="13140" activeTab="1"/>
  </bookViews>
  <sheets>
    <sheet name="Thực hiện 2024" sheetId="3" r:id="rId1"/>
    <sheet name="KH ĐTC 2025" sheetId="1" r:id="rId2"/>
    <sheet name="Sheet1" sheetId="2" r:id="rId3"/>
  </sheets>
  <definedNames>
    <definedName name="_Hlk136936061" localSheetId="1">'KH ĐTC 2025'!$C$32</definedName>
    <definedName name="_xlnm.Print_Titles" localSheetId="1">'KH ĐTC 2025'!$3:$5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3" i="1"/>
  <c r="I53"/>
  <c r="H53"/>
  <c r="G53"/>
  <c r="F53"/>
  <c r="E53"/>
  <c r="J51"/>
  <c r="I51"/>
  <c r="H51"/>
  <c r="G51"/>
  <c r="F51"/>
  <c r="E51"/>
  <c r="J49"/>
  <c r="I49"/>
  <c r="H49"/>
  <c r="G49"/>
  <c r="F49"/>
  <c r="E49"/>
  <c r="G47"/>
  <c r="I46"/>
  <c r="H46"/>
  <c r="G45"/>
  <c r="G44"/>
  <c r="G43"/>
  <c r="I42"/>
  <c r="I41" s="1"/>
  <c r="H42"/>
  <c r="H41" s="1"/>
  <c r="H33" s="1"/>
  <c r="G42"/>
  <c r="G41" s="1"/>
  <c r="F42"/>
  <c r="F41" s="1"/>
  <c r="J41"/>
  <c r="E41"/>
  <c r="H40"/>
  <c r="G40" s="1"/>
  <c r="G36"/>
  <c r="G34" s="1"/>
  <c r="J34"/>
  <c r="J33" s="1"/>
  <c r="I34"/>
  <c r="H34"/>
  <c r="F34"/>
  <c r="E34"/>
  <c r="E33" s="1"/>
  <c r="J32"/>
  <c r="J29" s="1"/>
  <c r="G32"/>
  <c r="G30"/>
  <c r="I29"/>
  <c r="H29"/>
  <c r="F29"/>
  <c r="E29"/>
  <c r="G24"/>
  <c r="G23"/>
  <c r="K22"/>
  <c r="J22"/>
  <c r="I22"/>
  <c r="H22"/>
  <c r="G22"/>
  <c r="F22"/>
  <c r="E22"/>
  <c r="J19"/>
  <c r="I19"/>
  <c r="H19"/>
  <c r="G19"/>
  <c r="F19"/>
  <c r="E19"/>
  <c r="G18"/>
  <c r="G16"/>
  <c r="G15"/>
  <c r="G14"/>
  <c r="G13"/>
  <c r="J12"/>
  <c r="I12"/>
  <c r="H12"/>
  <c r="F12"/>
  <c r="E12"/>
  <c r="J11"/>
  <c r="J10"/>
  <c r="I10"/>
  <c r="H10"/>
  <c r="G10"/>
  <c r="F10"/>
  <c r="F9" s="1"/>
  <c r="E10"/>
  <c r="E9" s="1"/>
  <c r="H9" l="1"/>
  <c r="H8" s="1"/>
  <c r="G12"/>
  <c r="G9" s="1"/>
  <c r="G8" s="1"/>
  <c r="G29"/>
  <c r="I9"/>
  <c r="J9"/>
  <c r="J8" s="1"/>
  <c r="I33"/>
  <c r="I8" s="1"/>
  <c r="G33"/>
  <c r="F33"/>
  <c r="F8" s="1"/>
  <c r="E8"/>
  <c r="H7" i="3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6"/>
  <c r="F4"/>
  <c r="G4"/>
  <c r="E4"/>
  <c r="G34"/>
  <c r="G35"/>
  <c r="G36"/>
  <c r="G37"/>
  <c r="G38"/>
  <c r="G39"/>
  <c r="G40"/>
  <c r="G41"/>
  <c r="G42"/>
  <c r="G43"/>
  <c r="G44"/>
  <c r="G45"/>
  <c r="G46"/>
  <c r="G33"/>
  <c r="F32"/>
  <c r="G32"/>
  <c r="E32"/>
  <c r="G17"/>
  <c r="G20"/>
  <c r="G22"/>
  <c r="G25"/>
  <c r="G29"/>
  <c r="G30"/>
  <c r="G31"/>
  <c r="G15"/>
  <c r="F49"/>
  <c r="F47" s="1"/>
  <c r="G50"/>
  <c r="G48"/>
  <c r="E47"/>
  <c r="F43"/>
  <c r="F20"/>
  <c r="E29"/>
  <c r="E27"/>
  <c r="E24"/>
  <c r="E19"/>
  <c r="E18"/>
  <c r="G47" l="1"/>
  <c r="F14" l="1"/>
  <c r="E6"/>
  <c r="F5"/>
  <c r="J5" s="1"/>
  <c r="J3"/>
  <c r="E14" l="1"/>
  <c r="E5" s="1"/>
  <c r="H5" s="1"/>
  <c r="J32"/>
  <c r="G5" l="1"/>
  <c r="G14"/>
  <c r="H4" l="1"/>
</calcChain>
</file>

<file path=xl/sharedStrings.xml><?xml version="1.0" encoding="utf-8"?>
<sst xmlns="http://schemas.openxmlformats.org/spreadsheetml/2006/main" count="323" uniqueCount="173">
  <si>
    <t>TT</t>
  </si>
  <si>
    <t>Chủ đầu tư</t>
  </si>
  <si>
    <t>Ghi chú</t>
  </si>
  <si>
    <t>I</t>
  </si>
  <si>
    <t>II</t>
  </si>
  <si>
    <t>Sở chỉ huy diễn tập khu vực phòng thủ</t>
  </si>
  <si>
    <t>Nhà lớp học 6 phòng 2 tầng trường Mầm non Thuận Hóa</t>
  </si>
  <si>
    <t>Đường nội đồng Phúc Tùng - Cồn Cam</t>
  </si>
  <si>
    <t>Đường GTNT thôn Đại Sơn</t>
  </si>
  <si>
    <t>Đường bê tông từ nhà ông Toán đến nhà ông Vỵ thôn Kim Ninh, xã Kim Hóa</t>
  </si>
  <si>
    <t>Đường nội thôn Quảng Hóa xã Lê Hóa</t>
  </si>
  <si>
    <t>Nhà lớp học bộ môn 6 phòng 2 tầng trường THCS Đồng Lê</t>
  </si>
  <si>
    <t>Nâng cấp đường Ngô Quyền đoạn từ đường Lê Lợi đi đường Trần Phú</t>
  </si>
  <si>
    <t>Đường nội thôn Tiền Phong xã Lê Hóa</t>
  </si>
  <si>
    <t>Nhà lớp học 3 tầng 9 phòng học Trường Mầm non Đồng Lê</t>
  </si>
  <si>
    <t>Nâng cấp kênh mương Huyền Thủy</t>
  </si>
  <si>
    <t>Vốn chuẩn bị đầu tư</t>
  </si>
  <si>
    <t>III</t>
  </si>
  <si>
    <t>1</t>
  </si>
  <si>
    <t>2</t>
  </si>
  <si>
    <t>3</t>
  </si>
  <si>
    <t>Nhà làm việc 6 phòng UBND
 xã Thanh Hóa</t>
  </si>
  <si>
    <t>8</t>
  </si>
  <si>
    <t>UBND xã Hương Hóa</t>
  </si>
  <si>
    <t>UBND xã Thanh Hóa</t>
  </si>
  <si>
    <t>UBND xã Đồng Hóa</t>
  </si>
  <si>
    <t>UBND xã Phong Hóa</t>
  </si>
  <si>
    <t>UBND xã Thạch Hóa</t>
  </si>
  <si>
    <t>UBND xã Kim Hóa</t>
  </si>
  <si>
    <t>UBND xã Lê Hóa</t>
  </si>
  <si>
    <t>UBND xã Sơn Hóa</t>
  </si>
  <si>
    <t>UBND Xã Thanh Thạch</t>
  </si>
  <si>
    <t xml:space="preserve"> UBND Xã Đức Hóa</t>
  </si>
  <si>
    <t xml:space="preserve"> UBND Xã Mai Hóa</t>
  </si>
  <si>
    <t xml:space="preserve"> UBND Xã Cao Quảng</t>
  </si>
  <si>
    <t xml:space="preserve"> UBND Xã Lâm Hóa</t>
  </si>
  <si>
    <t xml:space="preserve"> UBND Xã Văn Hóa</t>
  </si>
  <si>
    <t xml:space="preserve"> UBND Xã Thanh Hóa</t>
  </si>
  <si>
    <t>UBND Xã Thuận Hóa</t>
  </si>
  <si>
    <t>Nâng cấp, sửa chữa các tuyến 
đường thôn 2 và thôn 3, xã Thanh Thạch</t>
  </si>
  <si>
    <t>Nhà lớp học 2 tầng 6 phòng  Trường Mầm non Bắc Sơn, xã Thanh Hóa</t>
  </si>
  <si>
    <t>Đường Giao thông nông thôn từ xóm 1 Sảo Phong đi đồng Đội Vại thôn Minh Cầm Nội, xã Phong Hóa</t>
  </si>
  <si>
    <t>4</t>
  </si>
  <si>
    <t>5</t>
  </si>
  <si>
    <t>6</t>
  </si>
  <si>
    <t>7</t>
  </si>
  <si>
    <t>VỐN CẤP QUYỀN SỬ DỤNG ĐẤT</t>
  </si>
  <si>
    <t>Nâng cấp, sửa chữa đường nội thôn Tam Đa, xã Sơn Hóa</t>
  </si>
  <si>
    <t>Nhà lớp học bộ môn 6 phòng 2 tầng Trường tiểu học Kim Lũ (giai đoạn 1)</t>
  </si>
  <si>
    <t>Nhà lớp học 6 phòng 2 tầng Trường TH&amp;THCS Văn Hóa</t>
  </si>
  <si>
    <t>Cải tạo, sửa chữa hội trường và khuôn viên trụ sở UBND xã Lâm Hóa</t>
  </si>
  <si>
    <t>Cống ruộng su và đường hai đầu cống thôn Tây Hóa</t>
  </si>
  <si>
    <t>Nhà làm việc một cửa liên thông UBND thị trấn Đồng Lê</t>
  </si>
  <si>
    <t>Giải phóng mặt bằng để thực hiện xây dựng các công trình trên địa bàn huyện Tuyên Hóa</t>
  </si>
  <si>
    <t>Đơn vị tính:  Nghìn Đồng</t>
  </si>
  <si>
    <t>Danh mục công trình/dự án</t>
  </si>
  <si>
    <t>Mã dự án</t>
  </si>
  <si>
    <t>Đã giải ngân</t>
  </si>
  <si>
    <t>Còn lại</t>
  </si>
  <si>
    <t>ĐTC NGÂN SÁCH  HUYỆN</t>
  </si>
  <si>
    <t>VỐN NS TẬP TRUNG</t>
  </si>
  <si>
    <t>I.1</t>
  </si>
  <si>
    <t>Nhà lớp học bộ môn 6 phòng 2 tầng Khu vực lẻ, Trường tiểu học Cao Quảng (giai đoạn 1)</t>
  </si>
  <si>
    <t>UBND huyện</t>
  </si>
  <si>
    <t>I.2</t>
  </si>
  <si>
    <t>Thực hiện dự án</t>
  </si>
  <si>
    <t>BCH Quân sự huyện</t>
  </si>
  <si>
    <t>UBND thị trấn Đồng Lê</t>
  </si>
  <si>
    <t>UBND xã Thuận Hóa</t>
  </si>
  <si>
    <t>UBND xã Châu Hóa</t>
  </si>
  <si>
    <t>9</t>
  </si>
  <si>
    <t>10</t>
  </si>
  <si>
    <t>13</t>
  </si>
  <si>
    <t>BQL dự án ĐTXD&amp;PTQĐ huyện</t>
  </si>
  <si>
    <t>14</t>
  </si>
  <si>
    <t>15</t>
  </si>
  <si>
    <t>16</t>
  </si>
  <si>
    <t>17</t>
  </si>
  <si>
    <t>18</t>
  </si>
  <si>
    <t>Phòng đa chức năng trường TH Châu Hóa</t>
  </si>
  <si>
    <t>Nhà lớp học và phòng học bộ môn 2 tầng 6 phòng trường THCS Châu Hóa</t>
  </si>
  <si>
    <t>UBND Thị trấn Đồng Lê</t>
  </si>
  <si>
    <t>UBND xã Cao Quảng</t>
  </si>
  <si>
    <t>Tỷ lệ
(%)</t>
  </si>
  <si>
    <t>UBND huyện Tuyên Hóa</t>
  </si>
  <si>
    <t>Quy hoạch, giải phóng mặt bằng và xây dựng hạ tầng kỹ thuật để xây dựng trụ sở công an các xã trên địa bàn huyện Tuyên Hóa</t>
  </si>
  <si>
    <t>Nhà văn hóa thôn Đông Tân, xã Tiến Hóa</t>
  </si>
  <si>
    <t>Đường nội thôn Chùa Bụt, xã Cao Quảng</t>
  </si>
  <si>
    <t>Đường nội thôn Tân Sơn, xã Sơn Hóa</t>
  </si>
  <si>
    <t>Bê tông hóa  đoạn từ  Lý Thường Kiệt vào đường phụ cận xã Lê Hóa</t>
  </si>
  <si>
    <t>Nâng cấp đường Nguyễn Hữu Cảnh đoạn từ đường Lý Thường Kiệt đi thôn Yên Xuân, xã Lê Hóa</t>
  </si>
  <si>
    <t>Nhà làm việc 6 phòng  UBND xã Thuận Hóa</t>
  </si>
  <si>
    <t>Đường liên thôn Đức Phú 4 - Cồn Cam, xã Đức Hóa</t>
  </si>
  <si>
    <t>UBND xã Tiến Hoá</t>
  </si>
  <si>
    <t>UBND xã Sơn Hoá</t>
  </si>
  <si>
    <t>UBND huyện Tuyên Hoá</t>
  </si>
  <si>
    <t>UBND xã Đức Hoá</t>
  </si>
  <si>
    <t>KH vốn 
năm 2024</t>
  </si>
  <si>
    <t>BỔ SUNG CÓ MỤC TIÊU TỪ NS TỈNH</t>
  </si>
  <si>
    <t>Tuyến đường liên xã phía Tây thị trấn Đồng Lê, huyện Tuyên Hóa (giai đoạn 2)</t>
  </si>
  <si>
    <t>Sửa chữa, nâng cấp các tuyến đường
 nội thị phía Tây Nam thị trấn Đồng Lê</t>
  </si>
  <si>
    <t>Kè Rào Bội, xã Hương Hóa, huyện 
Tuyên Hóa (giai đoạn 2)</t>
  </si>
  <si>
    <t>Hệ thống xử lý nước thải tập trung cụm công nghiệp Tiến Hóa (giai đoạn 1)</t>
  </si>
  <si>
    <t>11</t>
  </si>
  <si>
    <t>12</t>
  </si>
  <si>
    <t>Nhà lớp học 4 phòng 2 tầng trường Tiểu học Hương Hóa</t>
  </si>
  <si>
    <t>Kè chống sạt lở bờ sông Gianh đoạn qua thôn Lạc Sơn, xã Châu Hóa (giai đoạn 1)</t>
  </si>
  <si>
    <t>Hỗ trợ xây dựng thiết chế văn hóa, thể thao thôn, bản, tiểu khu</t>
  </si>
  <si>
    <t>UBND các xã, TT</t>
  </si>
  <si>
    <t>Đơn vị tính: Triệu đồng</t>
  </si>
  <si>
    <t>STT</t>
  </si>
  <si>
    <t>Danh mục công trình</t>
  </si>
  <si>
    <t>Địa điểm xây dựng</t>
  </si>
  <si>
    <t>Thời gian KC-HT</t>
  </si>
  <si>
    <t>Dự kiến TMĐT</t>
  </si>
  <si>
    <t>Khối lượng thực hiện đến 31/12/2024</t>
  </si>
  <si>
    <t>Lũy kế vốn bố trí hết năm  2024</t>
  </si>
  <si>
    <t>Số vốn phân bổ năm 2025</t>
  </si>
  <si>
    <t>Tổng tất cả các nguồn vốn</t>
  </si>
  <si>
    <t>Trong đó: NS huyện</t>
  </si>
  <si>
    <t>Trong đó: ĐTC NS huyện</t>
  </si>
  <si>
    <t>NGUỒN VỐN TRONG CÂN ĐỐI NGÂN SÁCH</t>
  </si>
  <si>
    <t>VỐN NGÂN SÁCH TẬP TRUNG TRONG NƯỚC</t>
  </si>
  <si>
    <t>Lĩnh vực Quốc phòng</t>
  </si>
  <si>
    <t>Xã Sơn Hóa</t>
  </si>
  <si>
    <t>2024-2025</t>
  </si>
  <si>
    <t xml:space="preserve">UBND huyện </t>
  </si>
  <si>
    <t>Lĩnh vực Giáo dục và Đào tạo</t>
  </si>
  <si>
    <t>Xã Thanh Hóa</t>
  </si>
  <si>
    <t>Nhà lớp học bộ môn 6 phòng 2 tầng Khu vực lẻ, Trường tiểu học Cao Quảng (giai đoạn 1).</t>
  </si>
  <si>
    <t>Xã Cao Quảng</t>
  </si>
  <si>
    <t>Thị trấn Đồng Lê</t>
  </si>
  <si>
    <t>2023-2025</t>
  </si>
  <si>
    <t>Xã Văn Hóa</t>
  </si>
  <si>
    <t>Nhà lớp học 4 phòng 2 tầng Trường tiểu học Hương Hóa (giai đoạn 1, tầng 1)</t>
  </si>
  <si>
    <t>Xã Hương Hóa</t>
  </si>
  <si>
    <t>Xã Thuận Hóa</t>
  </si>
  <si>
    <t>Lĩnh vực Văn Hóa, Thông tin</t>
  </si>
  <si>
    <t>Nhà văn hóa thôn Bàu xã Tiến Hóa</t>
  </si>
  <si>
    <t>Xã Tiến Hóa</t>
  </si>
  <si>
    <t xml:space="preserve"> UBND Xã Tiến Hóa</t>
  </si>
  <si>
    <t>Nhà văn hóa thôn Đông Tân xã Tiến Hóa</t>
  </si>
  <si>
    <t>IV</t>
  </si>
  <si>
    <t>Lĩnh vực Giao thông - Thủy lợi</t>
  </si>
  <si>
    <t>Xã Đồng Hóa</t>
  </si>
  <si>
    <t>Xã Kim Hóa</t>
  </si>
  <si>
    <t>V</t>
  </si>
  <si>
    <t>Lĩnh vực quản lý nhà nước</t>
  </si>
  <si>
    <t>Xã Lâm Hóa</t>
  </si>
  <si>
    <t>Nhà làm việc một cửa liên thông 
UBND thị trấn Đồng Lê</t>
  </si>
  <si>
    <t>UBND TT Đồng Lê</t>
  </si>
  <si>
    <t>B</t>
  </si>
  <si>
    <t>Nhà lớp học 2 tầng 6 phòng Trường Tiểu học Châu Hóa</t>
  </si>
  <si>
    <t>Xã Châu Hóa</t>
  </si>
  <si>
    <t xml:space="preserve"> UBND Xã Châu Hóa</t>
  </si>
  <si>
    <t>Cải tạo mặt bằng xây dựng công trình trường Mầm non Đồng Lê</t>
  </si>
  <si>
    <t>2021-2025</t>
  </si>
  <si>
    <t>Nhà lớp học 3 tầng 12 phòng học và các phòng chức năng Trường MN Đồng Lê</t>
  </si>
  <si>
    <t>Nhà lớp học và phòng học bộ môn 2 tầng 6 phòng Trường THCS Châu Hóa</t>
  </si>
  <si>
    <t>Xã Phong Hóa</t>
  </si>
  <si>
    <t>Xã Lê Hóa</t>
  </si>
  <si>
    <t>Hạ tầng các tuyến đường nội thị, thị trấn Đồng Lê, huyện Tuyên Hóa</t>
  </si>
  <si>
    <t>Kè Rào Bội, xã Hương Hoá, huyện Tuyên Hoá (giai đoạn 2)</t>
  </si>
  <si>
    <t>Xã Đức Hoá</t>
  </si>
  <si>
    <t>Hỗ trợ xây dựng hệ thống thiết chế văn hóa, thể thao thôn, bản, tiểu khu</t>
  </si>
  <si>
    <t>Huyện Tuyên Hoá</t>
  </si>
  <si>
    <t>Phân bổ sau</t>
  </si>
  <si>
    <t>Lĩnh vực môi trường</t>
  </si>
  <si>
    <t>Lĩnh vực quy hoạch, kế hoạch</t>
  </si>
  <si>
    <t>Quy hoạch, giải phóng mặt bằng và xây dựng hạ tầng kỷ thuật để xây dựng trụ sở công an các xã trên địa bàn huyện Tuyên Hóa</t>
  </si>
  <si>
    <t>Các xã</t>
  </si>
  <si>
    <r>
      <t xml:space="preserve">Phụ lục 01:
TÌNH HÌNH THỰC HIỆN VÀ GIẢI NGÂN KẾ HOẠCH ĐẦU TƯ CÔNG NĂM 2024
</t>
    </r>
    <r>
      <rPr>
        <i/>
        <sz val="12"/>
        <rFont val="Times New Roman"/>
        <family val="1"/>
      </rPr>
      <t>(Kèm theo Báo cáo số: 2058 /BC-UBND ngày   13   tháng  12    năm 2024 của UBND huyện Tuyên Hóa)</t>
    </r>
  </si>
  <si>
    <r>
      <t xml:space="preserve">PHỤ LỤC 02:  KẾ HOẠCH ĐẦU TƯ CÔNG NĂM 2025
</t>
    </r>
    <r>
      <rPr>
        <i/>
        <sz val="12"/>
        <rFont val="Times New Roman"/>
        <family val="1"/>
      </rPr>
      <t>(Kèm theo Báo cáo số:  2058  /BC-UBND ngày   13   tháng   12   năm 2024 của UBND huyện Tuyên Hóa)</t>
    </r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</si>
</sst>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VNtimes new roman"/>
      <family val="2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i/>
      <sz val="12"/>
      <name val="Times New Roman"/>
      <family val="1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6" fillId="0" borderId="0"/>
    <xf numFmtId="0" fontId="4" fillId="0" borderId="0"/>
    <xf numFmtId="164" fontId="7" fillId="0" borderId="0" applyFont="0" applyFill="0" applyBorder="0" applyAlignment="0" applyProtection="0"/>
    <xf numFmtId="0" fontId="2" fillId="0" borderId="0"/>
    <xf numFmtId="0" fontId="8" fillId="0" borderId="0"/>
    <xf numFmtId="0" fontId="9" fillId="0" borderId="0"/>
    <xf numFmtId="0" fontId="7" fillId="0" borderId="0"/>
    <xf numFmtId="43" fontId="1" fillId="0" borderId="0" applyFont="0" applyFill="0" applyBorder="0" applyAlignment="0" applyProtection="0"/>
    <xf numFmtId="0" fontId="7" fillId="0" borderId="0"/>
    <xf numFmtId="0" fontId="10" fillId="0" borderId="0"/>
    <xf numFmtId="43" fontId="7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1" fontId="3" fillId="0" borderId="2" xfId="1" applyNumberFormat="1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43" fontId="5" fillId="0" borderId="2" xfId="20" applyFont="1" applyFill="1" applyBorder="1" applyAlignment="1">
      <alignment horizontal="center" vertical="center"/>
    </xf>
    <xf numFmtId="3" fontId="4" fillId="0" borderId="0" xfId="0" applyNumberFormat="1" applyFont="1" applyFill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center"/>
    </xf>
    <xf numFmtId="43" fontId="5" fillId="0" borderId="2" xfId="2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1" fontId="4" fillId="0" borderId="2" xfId="1" applyNumberFormat="1" applyFont="1" applyFill="1" applyBorder="1" applyAlignment="1">
      <alignment horizontal="left" vertical="center" wrapText="1"/>
    </xf>
    <xf numFmtId="165" fontId="4" fillId="0" borderId="2" xfId="2" applyNumberFormat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/>
    <xf numFmtId="0" fontId="8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3" fontId="8" fillId="0" borderId="0" xfId="0" applyNumberFormat="1" applyFont="1" applyFill="1" applyBorder="1"/>
    <xf numFmtId="0" fontId="8" fillId="0" borderId="2" xfId="0" applyFont="1" applyFill="1" applyBorder="1"/>
    <xf numFmtId="0" fontId="4" fillId="0" borderId="0" xfId="0" applyFont="1" applyFill="1" applyBorder="1"/>
    <xf numFmtId="0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/>
    <xf numFmtId="43" fontId="4" fillId="0" borderId="0" xfId="20" applyFont="1" applyFill="1" applyAlignment="1"/>
    <xf numFmtId="49" fontId="5" fillId="0" borderId="2" xfId="1" applyNumberFormat="1" applyFont="1" applyFill="1" applyBorder="1" applyAlignment="1">
      <alignment horizontal="center" vertical="center"/>
    </xf>
    <xf numFmtId="1" fontId="5" fillId="0" borderId="2" xfId="1" applyNumberFormat="1" applyFont="1" applyFill="1" applyBorder="1" applyAlignment="1">
      <alignment horizontal="left" vertical="center" wrapText="1"/>
    </xf>
    <xf numFmtId="1" fontId="5" fillId="0" borderId="2" xfId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165" fontId="5" fillId="0" borderId="2" xfId="20" applyNumberFormat="1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2" xfId="0" applyFont="1" applyFill="1" applyBorder="1"/>
    <xf numFmtId="165" fontId="5" fillId="0" borderId="0" xfId="0" applyNumberFormat="1" applyFont="1" applyFill="1" applyBorder="1"/>
    <xf numFmtId="49" fontId="4" fillId="2" borderId="2" xfId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1" fontId="4" fillId="2" borderId="2" xfId="1" applyNumberFormat="1" applyFont="1" applyFill="1" applyBorder="1" applyAlignment="1">
      <alignment horizontal="left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2" xfId="20" applyNumberFormat="1" applyFont="1" applyFill="1" applyBorder="1" applyAlignment="1">
      <alignment horizontal="right" vertical="center"/>
    </xf>
    <xf numFmtId="165" fontId="4" fillId="2" borderId="2" xfId="2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1" fontId="4" fillId="2" borderId="2" xfId="1" applyNumberFormat="1" applyFont="1" applyFill="1" applyBorder="1" applyAlignment="1">
      <alignment vertical="center" wrapText="1"/>
    </xf>
    <xf numFmtId="3" fontId="4" fillId="2" borderId="2" xfId="1" applyNumberFormat="1" applyFont="1" applyFill="1" applyBorder="1" applyAlignment="1">
      <alignment horizontal="right" vertical="center"/>
    </xf>
    <xf numFmtId="3" fontId="4" fillId="0" borderId="2" xfId="1" quotePrefix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  <xf numFmtId="0" fontId="12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43" fontId="5" fillId="0" borderId="2" xfId="2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3" fontId="4" fillId="0" borderId="2" xfId="0" applyNumberFormat="1" applyFont="1" applyFill="1" applyBorder="1"/>
    <xf numFmtId="3" fontId="4" fillId="0" borderId="2" xfId="0" applyNumberFormat="1" applyFont="1" applyFill="1" applyBorder="1" applyAlignment="1">
      <alignment vertical="center"/>
    </xf>
    <xf numFmtId="43" fontId="4" fillId="0" borderId="4" xfId="20" applyFont="1" applyFill="1" applyBorder="1" applyAlignment="1">
      <alignment vertical="center"/>
    </xf>
    <xf numFmtId="1" fontId="4" fillId="0" borderId="0" xfId="1" applyNumberFormat="1" applyFont="1" applyFill="1" applyAlignment="1">
      <alignment horizontal="center" vertical="center"/>
    </xf>
    <xf numFmtId="1" fontId="4" fillId="0" borderId="0" xfId="1" applyNumberFormat="1" applyFont="1" applyFill="1" applyAlignment="1">
      <alignment horizontal="left" vertical="center" wrapText="1"/>
    </xf>
    <xf numFmtId="1" fontId="4" fillId="0" borderId="0" xfId="1" applyNumberFormat="1" applyFont="1" applyFill="1" applyAlignment="1">
      <alignment horizontal="center" vertical="center" wrapText="1"/>
    </xf>
    <xf numFmtId="1" fontId="4" fillId="0" borderId="0" xfId="1" applyNumberFormat="1" applyFont="1" applyFill="1" applyAlignment="1">
      <alignment horizontal="right" vertical="center"/>
    </xf>
    <xf numFmtId="1" fontId="5" fillId="0" borderId="0" xfId="1" applyNumberFormat="1" applyFont="1" applyFill="1" applyAlignment="1">
      <alignment horizontal="center" vertical="center" wrapText="1"/>
    </xf>
    <xf numFmtId="1" fontId="11" fillId="0" borderId="5" xfId="1" applyNumberFormat="1" applyFont="1" applyFill="1" applyBorder="1" applyAlignment="1">
      <alignment vertical="center" wrapText="1"/>
    </xf>
    <xf numFmtId="1" fontId="11" fillId="0" borderId="5" xfId="1" applyNumberFormat="1" applyFont="1" applyFill="1" applyBorder="1" applyAlignment="1">
      <alignment horizontal="center" vertical="center" wrapText="1"/>
    </xf>
    <xf numFmtId="1" fontId="13" fillId="0" borderId="0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left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3" fontId="5" fillId="0" borderId="2" xfId="1" quotePrefix="1" applyNumberFormat="1" applyFont="1" applyFill="1" applyBorder="1" applyAlignment="1">
      <alignment horizontal="right" vertical="center" wrapText="1"/>
    </xf>
    <xf numFmtId="4" fontId="4" fillId="0" borderId="2" xfId="1" quotePrefix="1" applyNumberFormat="1" applyFont="1" applyFill="1" applyBorder="1" applyAlignment="1">
      <alignment horizontal="center" vertical="center" wrapText="1"/>
    </xf>
    <xf numFmtId="3" fontId="4" fillId="0" borderId="3" xfId="1" quotePrefix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3" fontId="5" fillId="0" borderId="2" xfId="1" quotePrefix="1" applyNumberFormat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165" fontId="4" fillId="0" borderId="2" xfId="0" applyNumberFormat="1" applyFont="1" applyFill="1" applyBorder="1" applyAlignment="1">
      <alignment horizontal="center" vertical="center" wrapText="1" shrinkToFit="1"/>
    </xf>
    <xf numFmtId="165" fontId="13" fillId="0" borderId="0" xfId="0" applyNumberFormat="1" applyFont="1" applyFill="1" applyBorder="1" applyAlignment="1">
      <alignment horizontal="right" vertical="center" wrapText="1" shrinkToFit="1"/>
    </xf>
    <xf numFmtId="0" fontId="1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2" applyNumberFormat="1" applyFont="1" applyFill="1" applyBorder="1" applyAlignment="1">
      <alignment horizontal="right" vertical="center" wrapText="1"/>
    </xf>
    <xf numFmtId="1" fontId="11" fillId="0" borderId="2" xfId="1" applyNumberFormat="1" applyFont="1" applyFill="1" applyBorder="1" applyAlignment="1">
      <alignment horizontal="center" vertical="center"/>
    </xf>
    <xf numFmtId="165" fontId="5" fillId="0" borderId="2" xfId="2" applyNumberFormat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/>
    </xf>
    <xf numFmtId="165" fontId="4" fillId="0" borderId="2" xfId="20" applyNumberFormat="1" applyFont="1" applyFill="1" applyBorder="1" applyAlignment="1">
      <alignment horizontal="right" vertical="center" wrapText="1"/>
    </xf>
    <xf numFmtId="165" fontId="11" fillId="0" borderId="2" xfId="0" applyNumberFormat="1" applyFont="1" applyFill="1" applyBorder="1" applyAlignment="1">
      <alignment horizontal="center" vertical="center" wrapText="1" shrinkToFit="1"/>
    </xf>
    <xf numFmtId="1" fontId="4" fillId="0" borderId="2" xfId="1" applyNumberFormat="1" applyFont="1" applyFill="1" applyBorder="1" applyAlignment="1">
      <alignment horizontal="center" vertical="center" wrapText="1"/>
    </xf>
    <xf numFmtId="3" fontId="11" fillId="0" borderId="2" xfId="1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3" fontId="4" fillId="0" borderId="2" xfId="20" applyNumberFormat="1" applyFont="1" applyFill="1" applyBorder="1" applyAlignment="1">
      <alignment horizontal="right" vertical="center" wrapText="1"/>
    </xf>
    <xf numFmtId="1" fontId="4" fillId="0" borderId="2" xfId="1" quotePrefix="1" applyNumberFormat="1" applyFont="1" applyFill="1" applyBorder="1" applyAlignment="1">
      <alignment horizontal="left" vertical="center" wrapText="1"/>
    </xf>
    <xf numFmtId="1" fontId="4" fillId="0" borderId="2" xfId="1" quotePrefix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left" vertical="center"/>
    </xf>
    <xf numFmtId="165" fontId="5" fillId="0" borderId="2" xfId="2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wrapText="1"/>
    </xf>
    <xf numFmtId="3" fontId="4" fillId="0" borderId="0" xfId="0" applyNumberFormat="1" applyFont="1" applyFill="1" applyAlignment="1">
      <alignment horizontal="center" vertical="center"/>
    </xf>
    <xf numFmtId="165" fontId="14" fillId="0" borderId="0" xfId="0" applyNumberFormat="1" applyFont="1" applyFill="1" applyAlignment="1">
      <alignment horizontal="center" vertical="center"/>
    </xf>
    <xf numFmtId="3" fontId="4" fillId="0" borderId="2" xfId="1" applyNumberFormat="1" applyFont="1" applyFill="1" applyBorder="1" applyAlignment="1">
      <alignment horizontal="left" vertical="center" wrapText="1"/>
    </xf>
    <xf numFmtId="3" fontId="5" fillId="0" borderId="2" xfId="20" applyNumberFormat="1" applyFont="1" applyFill="1" applyBorder="1" applyAlignment="1">
      <alignment horizontal="right" vertical="center" wrapText="1"/>
    </xf>
    <xf numFmtId="1" fontId="5" fillId="0" borderId="2" xfId="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165" fontId="4" fillId="0" borderId="4" xfId="20" applyNumberFormat="1" applyFont="1" applyFill="1" applyBorder="1" applyAlignment="1">
      <alignment horizontal="right" vertical="center" wrapText="1"/>
    </xf>
    <xf numFmtId="1" fontId="4" fillId="0" borderId="0" xfId="1" applyNumberFormat="1" applyFont="1" applyFill="1" applyAlignment="1">
      <alignment horizontal="left" vertical="center"/>
    </xf>
    <xf numFmtId="165" fontId="4" fillId="0" borderId="0" xfId="20" applyNumberFormat="1" applyFont="1" applyFill="1" applyAlignment="1">
      <alignment horizontal="center" vertical="center"/>
    </xf>
    <xf numFmtId="165" fontId="4" fillId="0" borderId="0" xfId="2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horizontal="center"/>
    </xf>
    <xf numFmtId="3" fontId="5" fillId="0" borderId="2" xfId="1" applyNumberFormat="1" applyFont="1" applyFill="1" applyBorder="1" applyAlignment="1">
      <alignment horizontal="center" vertical="center" wrapText="1"/>
    </xf>
    <xf numFmtId="1" fontId="13" fillId="0" borderId="0" xfId="1" applyNumberFormat="1" applyFont="1" applyFill="1" applyAlignment="1">
      <alignment horizontal="center" vertical="center"/>
    </xf>
    <xf numFmtId="1" fontId="5" fillId="0" borderId="0" xfId="1" applyNumberFormat="1" applyFont="1" applyFill="1" applyAlignment="1">
      <alignment horizontal="center" vertical="center" wrapText="1"/>
    </xf>
    <xf numFmtId="1" fontId="13" fillId="0" borderId="5" xfId="1" applyNumberFormat="1" applyFont="1" applyFill="1" applyBorder="1" applyAlignment="1">
      <alignment horizontal="center" vertical="center"/>
    </xf>
    <xf numFmtId="165" fontId="5" fillId="0" borderId="2" xfId="20" applyNumberFormat="1" applyFont="1" applyFill="1" applyBorder="1" applyAlignment="1">
      <alignment horizontal="center" vertical="center" wrapText="1"/>
    </xf>
  </cellXfs>
  <cellStyles count="21">
    <cellStyle name="Bình thường 2" xfId="2"/>
    <cellStyle name="Comma" xfId="20" builtinId="3"/>
    <cellStyle name="Comma 16 3 5" xfId="9"/>
    <cellStyle name="Comma 2 2 26" xfId="4"/>
    <cellStyle name="Comma 4 20" xfId="12"/>
    <cellStyle name="Normal" xfId="0" builtinId="0"/>
    <cellStyle name="Normal 10" xfId="11"/>
    <cellStyle name="Normal 10 6" xfId="13"/>
    <cellStyle name="Normal 2 10 2" xfId="10"/>
    <cellStyle name="Normal 2 10 2 2" xfId="14"/>
    <cellStyle name="Normal 2 2 16" xfId="7"/>
    <cellStyle name="Normal 2 27 2 2" xfId="17"/>
    <cellStyle name="Normal 2 27 2 4" xfId="16"/>
    <cellStyle name="Normal 2 3 10" xfId="8"/>
    <cellStyle name="Normal 2 3 4" xfId="3"/>
    <cellStyle name="Normal 3 2" xfId="18"/>
    <cellStyle name="Normal 5" xfId="5"/>
    <cellStyle name="Normal 77 2" xfId="6"/>
    <cellStyle name="Normal 78" xfId="15"/>
    <cellStyle name="Normal 79" xfId="19"/>
    <cellStyle name="Normal_Bieu mau (CV 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50</xdr:row>
      <xdr:rowOff>0</xdr:rowOff>
    </xdr:from>
    <xdr:to>
      <xdr:col>5</xdr:col>
      <xdr:colOff>304800</xdr:colOff>
      <xdr:row>70</xdr:row>
      <xdr:rowOff>50450</xdr:rowOff>
    </xdr:to>
    <xdr:sp macro="" textlink="">
      <xdr:nvSpPr>
        <xdr:cNvPr id="2" name="AutoShape 1" descr="blob:file:///a0548825-b932-4707-aeed-cc114561f07c">
          <a:extLst>
            <a:ext uri="{FF2B5EF4-FFF2-40B4-BE49-F238E27FC236}">
              <a16:creationId xmlns:a16="http://schemas.microsoft.com/office/drawing/2014/main" xmlns="" id="{62E4ECB9-5007-407A-8A9B-B89C6066EB09}"/>
            </a:ext>
          </a:extLst>
        </xdr:cNvPr>
        <xdr:cNvSpPr>
          <a:spLocks noChangeAspect="1" noChangeArrowheads="1"/>
        </xdr:cNvSpPr>
      </xdr:nvSpPr>
      <xdr:spPr>
        <a:xfrm>
          <a:off x="5076825" y="115462050"/>
          <a:ext cx="304800" cy="130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0</xdr:colOff>
      <xdr:row>70</xdr:row>
      <xdr:rowOff>50450</xdr:rowOff>
    </xdr:to>
    <xdr:sp macro="" textlink="">
      <xdr:nvSpPr>
        <xdr:cNvPr id="3" name="AutoShape 1" descr="blob:file:///a0548825-b932-4707-aeed-cc114561f07c">
          <a:extLst>
            <a:ext uri="{FF2B5EF4-FFF2-40B4-BE49-F238E27FC236}">
              <a16:creationId xmlns:a16="http://schemas.microsoft.com/office/drawing/2014/main" xmlns="" id="{2C1FF1C8-6D67-46C6-9959-64597BEB319F}"/>
            </a:ext>
          </a:extLst>
        </xdr:cNvPr>
        <xdr:cNvSpPr>
          <a:spLocks noChangeAspect="1" noChangeArrowheads="1"/>
        </xdr:cNvSpPr>
      </xdr:nvSpPr>
      <xdr:spPr>
        <a:xfrm>
          <a:off x="5076825" y="115462050"/>
          <a:ext cx="0" cy="130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304800</xdr:colOff>
      <xdr:row>79</xdr:row>
      <xdr:rowOff>23112</xdr:rowOff>
    </xdr:to>
    <xdr:sp macro="" textlink="">
      <xdr:nvSpPr>
        <xdr:cNvPr id="4" name="AutoShape 1" descr="blob:file:///a0548825-b932-4707-aeed-cc114561f07c">
          <a:extLst>
            <a:ext uri="{FF2B5EF4-FFF2-40B4-BE49-F238E27FC236}">
              <a16:creationId xmlns:a16="http://schemas.microsoft.com/office/drawing/2014/main" xmlns="" id="{21929BD0-B3C4-4D5A-9CCC-505FFD413234}"/>
            </a:ext>
          </a:extLst>
        </xdr:cNvPr>
        <xdr:cNvSpPr>
          <a:spLocks noChangeAspect="1" noChangeArrowheads="1"/>
        </xdr:cNvSpPr>
      </xdr:nvSpPr>
      <xdr:spPr>
        <a:xfrm>
          <a:off x="5076825" y="115462050"/>
          <a:ext cx="304800" cy="1702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304800</xdr:colOff>
      <xdr:row>73</xdr:row>
      <xdr:rowOff>145616</xdr:rowOff>
    </xdr:to>
    <xdr:sp macro="" textlink="">
      <xdr:nvSpPr>
        <xdr:cNvPr id="5" name="AutoShape 1" descr="blob:file:///a0548825-b932-4707-aeed-cc114561f07c">
          <a:extLst>
            <a:ext uri="{FF2B5EF4-FFF2-40B4-BE49-F238E27FC236}">
              <a16:creationId xmlns:a16="http://schemas.microsoft.com/office/drawing/2014/main" xmlns="" id="{C11A4A8E-1D58-47A6-946F-F62EA23EFD2F}"/>
            </a:ext>
          </a:extLst>
        </xdr:cNvPr>
        <xdr:cNvSpPr>
          <a:spLocks noChangeAspect="1" noChangeArrowheads="1"/>
        </xdr:cNvSpPr>
      </xdr:nvSpPr>
      <xdr:spPr>
        <a:xfrm>
          <a:off x="5076825" y="115462050"/>
          <a:ext cx="304800" cy="1440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304800</xdr:colOff>
      <xdr:row>70</xdr:row>
      <xdr:rowOff>50450</xdr:rowOff>
    </xdr:to>
    <xdr:sp macro="" textlink="">
      <xdr:nvSpPr>
        <xdr:cNvPr id="6" name="AutoShape 1" descr="blob:file:///a0548825-b932-4707-aeed-cc114561f07c">
          <a:extLst>
            <a:ext uri="{FF2B5EF4-FFF2-40B4-BE49-F238E27FC236}">
              <a16:creationId xmlns:a16="http://schemas.microsoft.com/office/drawing/2014/main" xmlns="" id="{62E4ECB9-5007-407A-8A9B-B89C6066EB09}"/>
            </a:ext>
          </a:extLst>
        </xdr:cNvPr>
        <xdr:cNvSpPr>
          <a:spLocks noChangeAspect="1" noChangeArrowheads="1"/>
        </xdr:cNvSpPr>
      </xdr:nvSpPr>
      <xdr:spPr>
        <a:xfrm>
          <a:off x="4930140" y="25648920"/>
          <a:ext cx="304800" cy="5043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0</xdr:colOff>
      <xdr:row>70</xdr:row>
      <xdr:rowOff>50450</xdr:rowOff>
    </xdr:to>
    <xdr:sp macro="" textlink="">
      <xdr:nvSpPr>
        <xdr:cNvPr id="7" name="AutoShape 1" descr="blob:file:///a0548825-b932-4707-aeed-cc114561f07c">
          <a:extLst>
            <a:ext uri="{FF2B5EF4-FFF2-40B4-BE49-F238E27FC236}">
              <a16:creationId xmlns:a16="http://schemas.microsoft.com/office/drawing/2014/main" xmlns="" id="{2C1FF1C8-6D67-46C6-9959-64597BEB319F}"/>
            </a:ext>
          </a:extLst>
        </xdr:cNvPr>
        <xdr:cNvSpPr>
          <a:spLocks noChangeAspect="1" noChangeArrowheads="1"/>
        </xdr:cNvSpPr>
      </xdr:nvSpPr>
      <xdr:spPr>
        <a:xfrm>
          <a:off x="4930140" y="25648920"/>
          <a:ext cx="0" cy="5043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304800</xdr:colOff>
      <xdr:row>79</xdr:row>
      <xdr:rowOff>23111</xdr:rowOff>
    </xdr:to>
    <xdr:sp macro="" textlink="">
      <xdr:nvSpPr>
        <xdr:cNvPr id="8" name="AutoShape 1" descr="blob:file:///a0548825-b932-4707-aeed-cc114561f07c">
          <a:extLst>
            <a:ext uri="{FF2B5EF4-FFF2-40B4-BE49-F238E27FC236}">
              <a16:creationId xmlns:a16="http://schemas.microsoft.com/office/drawing/2014/main" xmlns="" id="{21929BD0-B3C4-4D5A-9CCC-505FFD413234}"/>
            </a:ext>
          </a:extLst>
        </xdr:cNvPr>
        <xdr:cNvSpPr>
          <a:spLocks noChangeAspect="1" noChangeArrowheads="1"/>
        </xdr:cNvSpPr>
      </xdr:nvSpPr>
      <xdr:spPr>
        <a:xfrm>
          <a:off x="4930140" y="25648920"/>
          <a:ext cx="304800" cy="6760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304800</xdr:colOff>
      <xdr:row>73</xdr:row>
      <xdr:rowOff>145616</xdr:rowOff>
    </xdr:to>
    <xdr:sp macro="" textlink="">
      <xdr:nvSpPr>
        <xdr:cNvPr id="9" name="AutoShape 1" descr="blob:file:///a0548825-b932-4707-aeed-cc114561f07c">
          <a:extLst>
            <a:ext uri="{FF2B5EF4-FFF2-40B4-BE49-F238E27FC236}">
              <a16:creationId xmlns:a16="http://schemas.microsoft.com/office/drawing/2014/main" xmlns="" id="{C11A4A8E-1D58-47A6-946F-F62EA23EFD2F}"/>
            </a:ext>
          </a:extLst>
        </xdr:cNvPr>
        <xdr:cNvSpPr>
          <a:spLocks noChangeAspect="1" noChangeArrowheads="1"/>
        </xdr:cNvSpPr>
      </xdr:nvSpPr>
      <xdr:spPr>
        <a:xfrm>
          <a:off x="4930140" y="25648920"/>
          <a:ext cx="304800" cy="571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0"/>
  <sheetViews>
    <sheetView workbookViewId="0">
      <pane ySplit="3" topLeftCell="A22" activePane="bottomLeft" state="frozen"/>
      <selection pane="bottomLeft" activeCell="AG8" sqref="AG8"/>
    </sheetView>
  </sheetViews>
  <sheetFormatPr defaultColWidth="41.7109375" defaultRowHeight="15.75"/>
  <cols>
    <col min="1" max="1" width="7.28515625" style="2" customWidth="1"/>
    <col min="2" max="2" width="41.7109375" style="2" customWidth="1"/>
    <col min="3" max="3" width="17.7109375" style="3" customWidth="1"/>
    <col min="4" max="4" width="8.5703125" style="3" customWidth="1"/>
    <col min="5" max="5" width="12.7109375" style="4" customWidth="1"/>
    <col min="6" max="6" width="13.7109375" style="4" customWidth="1"/>
    <col min="7" max="7" width="13.42578125" style="4" customWidth="1"/>
    <col min="8" max="8" width="10.140625" style="35" customWidth="1"/>
    <col min="9" max="9" width="9.140625" style="2" hidden="1" customWidth="1"/>
    <col min="10" max="10" width="17.85546875" style="2" hidden="1" customWidth="1"/>
    <col min="11" max="11" width="9.140625" style="2" hidden="1" customWidth="1"/>
    <col min="12" max="12" width="17.42578125" style="2" hidden="1" customWidth="1"/>
    <col min="13" max="29" width="9.140625" style="2" hidden="1" customWidth="1"/>
    <col min="30" max="30" width="15.5703125" style="2" hidden="1" customWidth="1"/>
    <col min="31" max="31" width="7.7109375" style="2" customWidth="1"/>
    <col min="32" max="32" width="13.28515625" style="2" customWidth="1"/>
    <col min="33" max="33" width="10.7109375" style="2" customWidth="1"/>
    <col min="34" max="221" width="9.140625" style="2" customWidth="1"/>
    <col min="222" max="222" width="4.42578125" style="2" customWidth="1"/>
    <col min="223" max="256" width="41.7109375" style="2"/>
    <col min="257" max="257" width="7.28515625" style="2" customWidth="1"/>
    <col min="258" max="258" width="41.7109375" style="2" customWidth="1"/>
    <col min="259" max="259" width="22.42578125" style="2" customWidth="1"/>
    <col min="260" max="260" width="12.140625" style="2" customWidth="1"/>
    <col min="261" max="261" width="17.7109375" style="2" customWidth="1"/>
    <col min="262" max="262" width="13.7109375" style="2" customWidth="1"/>
    <col min="263" max="263" width="13.5703125" style="2" customWidth="1"/>
    <col min="264" max="264" width="12" style="2" customWidth="1"/>
    <col min="265" max="286" width="0" style="2" hidden="1" customWidth="1"/>
    <col min="287" max="287" width="9.140625" style="2" customWidth="1"/>
    <col min="288" max="288" width="13.28515625" style="2" customWidth="1"/>
    <col min="289" max="289" width="10.7109375" style="2" customWidth="1"/>
    <col min="290" max="477" width="9.140625" style="2" customWidth="1"/>
    <col min="478" max="478" width="4.42578125" style="2" customWidth="1"/>
    <col min="479" max="512" width="41.7109375" style="2"/>
    <col min="513" max="513" width="7.28515625" style="2" customWidth="1"/>
    <col min="514" max="514" width="41.7109375" style="2" customWidth="1"/>
    <col min="515" max="515" width="22.42578125" style="2" customWidth="1"/>
    <col min="516" max="516" width="12.140625" style="2" customWidth="1"/>
    <col min="517" max="517" width="17.7109375" style="2" customWidth="1"/>
    <col min="518" max="518" width="13.7109375" style="2" customWidth="1"/>
    <col min="519" max="519" width="13.5703125" style="2" customWidth="1"/>
    <col min="520" max="520" width="12" style="2" customWidth="1"/>
    <col min="521" max="542" width="0" style="2" hidden="1" customWidth="1"/>
    <col min="543" max="543" width="9.140625" style="2" customWidth="1"/>
    <col min="544" max="544" width="13.28515625" style="2" customWidth="1"/>
    <col min="545" max="545" width="10.7109375" style="2" customWidth="1"/>
    <col min="546" max="733" width="9.140625" style="2" customWidth="1"/>
    <col min="734" max="734" width="4.42578125" style="2" customWidth="1"/>
    <col min="735" max="768" width="41.7109375" style="2"/>
    <col min="769" max="769" width="7.28515625" style="2" customWidth="1"/>
    <col min="770" max="770" width="41.7109375" style="2" customWidth="1"/>
    <col min="771" max="771" width="22.42578125" style="2" customWidth="1"/>
    <col min="772" max="772" width="12.140625" style="2" customWidth="1"/>
    <col min="773" max="773" width="17.7109375" style="2" customWidth="1"/>
    <col min="774" max="774" width="13.7109375" style="2" customWidth="1"/>
    <col min="775" max="775" width="13.5703125" style="2" customWidth="1"/>
    <col min="776" max="776" width="12" style="2" customWidth="1"/>
    <col min="777" max="798" width="0" style="2" hidden="1" customWidth="1"/>
    <col min="799" max="799" width="9.140625" style="2" customWidth="1"/>
    <col min="800" max="800" width="13.28515625" style="2" customWidth="1"/>
    <col min="801" max="801" width="10.7109375" style="2" customWidth="1"/>
    <col min="802" max="989" width="9.140625" style="2" customWidth="1"/>
    <col min="990" max="990" width="4.42578125" style="2" customWidth="1"/>
    <col min="991" max="1024" width="41.7109375" style="2"/>
    <col min="1025" max="1025" width="7.28515625" style="2" customWidth="1"/>
    <col min="1026" max="1026" width="41.7109375" style="2" customWidth="1"/>
    <col min="1027" max="1027" width="22.42578125" style="2" customWidth="1"/>
    <col min="1028" max="1028" width="12.140625" style="2" customWidth="1"/>
    <col min="1029" max="1029" width="17.7109375" style="2" customWidth="1"/>
    <col min="1030" max="1030" width="13.7109375" style="2" customWidth="1"/>
    <col min="1031" max="1031" width="13.5703125" style="2" customWidth="1"/>
    <col min="1032" max="1032" width="12" style="2" customWidth="1"/>
    <col min="1033" max="1054" width="0" style="2" hidden="1" customWidth="1"/>
    <col min="1055" max="1055" width="9.140625" style="2" customWidth="1"/>
    <col min="1056" max="1056" width="13.28515625" style="2" customWidth="1"/>
    <col min="1057" max="1057" width="10.7109375" style="2" customWidth="1"/>
    <col min="1058" max="1245" width="9.140625" style="2" customWidth="1"/>
    <col min="1246" max="1246" width="4.42578125" style="2" customWidth="1"/>
    <col min="1247" max="1280" width="41.7109375" style="2"/>
    <col min="1281" max="1281" width="7.28515625" style="2" customWidth="1"/>
    <col min="1282" max="1282" width="41.7109375" style="2" customWidth="1"/>
    <col min="1283" max="1283" width="22.42578125" style="2" customWidth="1"/>
    <col min="1284" max="1284" width="12.140625" style="2" customWidth="1"/>
    <col min="1285" max="1285" width="17.7109375" style="2" customWidth="1"/>
    <col min="1286" max="1286" width="13.7109375" style="2" customWidth="1"/>
    <col min="1287" max="1287" width="13.5703125" style="2" customWidth="1"/>
    <col min="1288" max="1288" width="12" style="2" customWidth="1"/>
    <col min="1289" max="1310" width="0" style="2" hidden="1" customWidth="1"/>
    <col min="1311" max="1311" width="9.140625" style="2" customWidth="1"/>
    <col min="1312" max="1312" width="13.28515625" style="2" customWidth="1"/>
    <col min="1313" max="1313" width="10.7109375" style="2" customWidth="1"/>
    <col min="1314" max="1501" width="9.140625" style="2" customWidth="1"/>
    <col min="1502" max="1502" width="4.42578125" style="2" customWidth="1"/>
    <col min="1503" max="1536" width="41.7109375" style="2"/>
    <col min="1537" max="1537" width="7.28515625" style="2" customWidth="1"/>
    <col min="1538" max="1538" width="41.7109375" style="2" customWidth="1"/>
    <col min="1539" max="1539" width="22.42578125" style="2" customWidth="1"/>
    <col min="1540" max="1540" width="12.140625" style="2" customWidth="1"/>
    <col min="1541" max="1541" width="17.7109375" style="2" customWidth="1"/>
    <col min="1542" max="1542" width="13.7109375" style="2" customWidth="1"/>
    <col min="1543" max="1543" width="13.5703125" style="2" customWidth="1"/>
    <col min="1544" max="1544" width="12" style="2" customWidth="1"/>
    <col min="1545" max="1566" width="0" style="2" hidden="1" customWidth="1"/>
    <col min="1567" max="1567" width="9.140625" style="2" customWidth="1"/>
    <col min="1568" max="1568" width="13.28515625" style="2" customWidth="1"/>
    <col min="1569" max="1569" width="10.7109375" style="2" customWidth="1"/>
    <col min="1570" max="1757" width="9.140625" style="2" customWidth="1"/>
    <col min="1758" max="1758" width="4.42578125" style="2" customWidth="1"/>
    <col min="1759" max="1792" width="41.7109375" style="2"/>
    <col min="1793" max="1793" width="7.28515625" style="2" customWidth="1"/>
    <col min="1794" max="1794" width="41.7109375" style="2" customWidth="1"/>
    <col min="1795" max="1795" width="22.42578125" style="2" customWidth="1"/>
    <col min="1796" max="1796" width="12.140625" style="2" customWidth="1"/>
    <col min="1797" max="1797" width="17.7109375" style="2" customWidth="1"/>
    <col min="1798" max="1798" width="13.7109375" style="2" customWidth="1"/>
    <col min="1799" max="1799" width="13.5703125" style="2" customWidth="1"/>
    <col min="1800" max="1800" width="12" style="2" customWidth="1"/>
    <col min="1801" max="1822" width="0" style="2" hidden="1" customWidth="1"/>
    <col min="1823" max="1823" width="9.140625" style="2" customWidth="1"/>
    <col min="1824" max="1824" width="13.28515625" style="2" customWidth="1"/>
    <col min="1825" max="1825" width="10.7109375" style="2" customWidth="1"/>
    <col min="1826" max="2013" width="9.140625" style="2" customWidth="1"/>
    <col min="2014" max="2014" width="4.42578125" style="2" customWidth="1"/>
    <col min="2015" max="2048" width="41.7109375" style="2"/>
    <col min="2049" max="2049" width="7.28515625" style="2" customWidth="1"/>
    <col min="2050" max="2050" width="41.7109375" style="2" customWidth="1"/>
    <col min="2051" max="2051" width="22.42578125" style="2" customWidth="1"/>
    <col min="2052" max="2052" width="12.140625" style="2" customWidth="1"/>
    <col min="2053" max="2053" width="17.7109375" style="2" customWidth="1"/>
    <col min="2054" max="2054" width="13.7109375" style="2" customWidth="1"/>
    <col min="2055" max="2055" width="13.5703125" style="2" customWidth="1"/>
    <col min="2056" max="2056" width="12" style="2" customWidth="1"/>
    <col min="2057" max="2078" width="0" style="2" hidden="1" customWidth="1"/>
    <col min="2079" max="2079" width="9.140625" style="2" customWidth="1"/>
    <col min="2080" max="2080" width="13.28515625" style="2" customWidth="1"/>
    <col min="2081" max="2081" width="10.7109375" style="2" customWidth="1"/>
    <col min="2082" max="2269" width="9.140625" style="2" customWidth="1"/>
    <col min="2270" max="2270" width="4.42578125" style="2" customWidth="1"/>
    <col min="2271" max="2304" width="41.7109375" style="2"/>
    <col min="2305" max="2305" width="7.28515625" style="2" customWidth="1"/>
    <col min="2306" max="2306" width="41.7109375" style="2" customWidth="1"/>
    <col min="2307" max="2307" width="22.42578125" style="2" customWidth="1"/>
    <col min="2308" max="2308" width="12.140625" style="2" customWidth="1"/>
    <col min="2309" max="2309" width="17.7109375" style="2" customWidth="1"/>
    <col min="2310" max="2310" width="13.7109375" style="2" customWidth="1"/>
    <col min="2311" max="2311" width="13.5703125" style="2" customWidth="1"/>
    <col min="2312" max="2312" width="12" style="2" customWidth="1"/>
    <col min="2313" max="2334" width="0" style="2" hidden="1" customWidth="1"/>
    <col min="2335" max="2335" width="9.140625" style="2" customWidth="1"/>
    <col min="2336" max="2336" width="13.28515625" style="2" customWidth="1"/>
    <col min="2337" max="2337" width="10.7109375" style="2" customWidth="1"/>
    <col min="2338" max="2525" width="9.140625" style="2" customWidth="1"/>
    <col min="2526" max="2526" width="4.42578125" style="2" customWidth="1"/>
    <col min="2527" max="2560" width="41.7109375" style="2"/>
    <col min="2561" max="2561" width="7.28515625" style="2" customWidth="1"/>
    <col min="2562" max="2562" width="41.7109375" style="2" customWidth="1"/>
    <col min="2563" max="2563" width="22.42578125" style="2" customWidth="1"/>
    <col min="2564" max="2564" width="12.140625" style="2" customWidth="1"/>
    <col min="2565" max="2565" width="17.7109375" style="2" customWidth="1"/>
    <col min="2566" max="2566" width="13.7109375" style="2" customWidth="1"/>
    <col min="2567" max="2567" width="13.5703125" style="2" customWidth="1"/>
    <col min="2568" max="2568" width="12" style="2" customWidth="1"/>
    <col min="2569" max="2590" width="0" style="2" hidden="1" customWidth="1"/>
    <col min="2591" max="2591" width="9.140625" style="2" customWidth="1"/>
    <col min="2592" max="2592" width="13.28515625" style="2" customWidth="1"/>
    <col min="2593" max="2593" width="10.7109375" style="2" customWidth="1"/>
    <col min="2594" max="2781" width="9.140625" style="2" customWidth="1"/>
    <col min="2782" max="2782" width="4.42578125" style="2" customWidth="1"/>
    <col min="2783" max="2816" width="41.7109375" style="2"/>
    <col min="2817" max="2817" width="7.28515625" style="2" customWidth="1"/>
    <col min="2818" max="2818" width="41.7109375" style="2" customWidth="1"/>
    <col min="2819" max="2819" width="22.42578125" style="2" customWidth="1"/>
    <col min="2820" max="2820" width="12.140625" style="2" customWidth="1"/>
    <col min="2821" max="2821" width="17.7109375" style="2" customWidth="1"/>
    <col min="2822" max="2822" width="13.7109375" style="2" customWidth="1"/>
    <col min="2823" max="2823" width="13.5703125" style="2" customWidth="1"/>
    <col min="2824" max="2824" width="12" style="2" customWidth="1"/>
    <col min="2825" max="2846" width="0" style="2" hidden="1" customWidth="1"/>
    <col min="2847" max="2847" width="9.140625" style="2" customWidth="1"/>
    <col min="2848" max="2848" width="13.28515625" style="2" customWidth="1"/>
    <col min="2849" max="2849" width="10.7109375" style="2" customWidth="1"/>
    <col min="2850" max="3037" width="9.140625" style="2" customWidth="1"/>
    <col min="3038" max="3038" width="4.42578125" style="2" customWidth="1"/>
    <col min="3039" max="3072" width="41.7109375" style="2"/>
    <col min="3073" max="3073" width="7.28515625" style="2" customWidth="1"/>
    <col min="3074" max="3074" width="41.7109375" style="2" customWidth="1"/>
    <col min="3075" max="3075" width="22.42578125" style="2" customWidth="1"/>
    <col min="3076" max="3076" width="12.140625" style="2" customWidth="1"/>
    <col min="3077" max="3077" width="17.7109375" style="2" customWidth="1"/>
    <col min="3078" max="3078" width="13.7109375" style="2" customWidth="1"/>
    <col min="3079" max="3079" width="13.5703125" style="2" customWidth="1"/>
    <col min="3080" max="3080" width="12" style="2" customWidth="1"/>
    <col min="3081" max="3102" width="0" style="2" hidden="1" customWidth="1"/>
    <col min="3103" max="3103" width="9.140625" style="2" customWidth="1"/>
    <col min="3104" max="3104" width="13.28515625" style="2" customWidth="1"/>
    <col min="3105" max="3105" width="10.7109375" style="2" customWidth="1"/>
    <col min="3106" max="3293" width="9.140625" style="2" customWidth="1"/>
    <col min="3294" max="3294" width="4.42578125" style="2" customWidth="1"/>
    <col min="3295" max="3328" width="41.7109375" style="2"/>
    <col min="3329" max="3329" width="7.28515625" style="2" customWidth="1"/>
    <col min="3330" max="3330" width="41.7109375" style="2" customWidth="1"/>
    <col min="3331" max="3331" width="22.42578125" style="2" customWidth="1"/>
    <col min="3332" max="3332" width="12.140625" style="2" customWidth="1"/>
    <col min="3333" max="3333" width="17.7109375" style="2" customWidth="1"/>
    <col min="3334" max="3334" width="13.7109375" style="2" customWidth="1"/>
    <col min="3335" max="3335" width="13.5703125" style="2" customWidth="1"/>
    <col min="3336" max="3336" width="12" style="2" customWidth="1"/>
    <col min="3337" max="3358" width="0" style="2" hidden="1" customWidth="1"/>
    <col min="3359" max="3359" width="9.140625" style="2" customWidth="1"/>
    <col min="3360" max="3360" width="13.28515625" style="2" customWidth="1"/>
    <col min="3361" max="3361" width="10.7109375" style="2" customWidth="1"/>
    <col min="3362" max="3549" width="9.140625" style="2" customWidth="1"/>
    <col min="3550" max="3550" width="4.42578125" style="2" customWidth="1"/>
    <col min="3551" max="3584" width="41.7109375" style="2"/>
    <col min="3585" max="3585" width="7.28515625" style="2" customWidth="1"/>
    <col min="3586" max="3586" width="41.7109375" style="2" customWidth="1"/>
    <col min="3587" max="3587" width="22.42578125" style="2" customWidth="1"/>
    <col min="3588" max="3588" width="12.140625" style="2" customWidth="1"/>
    <col min="3589" max="3589" width="17.7109375" style="2" customWidth="1"/>
    <col min="3590" max="3590" width="13.7109375" style="2" customWidth="1"/>
    <col min="3591" max="3591" width="13.5703125" style="2" customWidth="1"/>
    <col min="3592" max="3592" width="12" style="2" customWidth="1"/>
    <col min="3593" max="3614" width="0" style="2" hidden="1" customWidth="1"/>
    <col min="3615" max="3615" width="9.140625" style="2" customWidth="1"/>
    <col min="3616" max="3616" width="13.28515625" style="2" customWidth="1"/>
    <col min="3617" max="3617" width="10.7109375" style="2" customWidth="1"/>
    <col min="3618" max="3805" width="9.140625" style="2" customWidth="1"/>
    <col min="3806" max="3806" width="4.42578125" style="2" customWidth="1"/>
    <col min="3807" max="3840" width="41.7109375" style="2"/>
    <col min="3841" max="3841" width="7.28515625" style="2" customWidth="1"/>
    <col min="3842" max="3842" width="41.7109375" style="2" customWidth="1"/>
    <col min="3843" max="3843" width="22.42578125" style="2" customWidth="1"/>
    <col min="3844" max="3844" width="12.140625" style="2" customWidth="1"/>
    <col min="3845" max="3845" width="17.7109375" style="2" customWidth="1"/>
    <col min="3846" max="3846" width="13.7109375" style="2" customWidth="1"/>
    <col min="3847" max="3847" width="13.5703125" style="2" customWidth="1"/>
    <col min="3848" max="3848" width="12" style="2" customWidth="1"/>
    <col min="3849" max="3870" width="0" style="2" hidden="1" customWidth="1"/>
    <col min="3871" max="3871" width="9.140625" style="2" customWidth="1"/>
    <col min="3872" max="3872" width="13.28515625" style="2" customWidth="1"/>
    <col min="3873" max="3873" width="10.7109375" style="2" customWidth="1"/>
    <col min="3874" max="4061" width="9.140625" style="2" customWidth="1"/>
    <col min="4062" max="4062" width="4.42578125" style="2" customWidth="1"/>
    <col min="4063" max="4096" width="41.7109375" style="2"/>
    <col min="4097" max="4097" width="7.28515625" style="2" customWidth="1"/>
    <col min="4098" max="4098" width="41.7109375" style="2" customWidth="1"/>
    <col min="4099" max="4099" width="22.42578125" style="2" customWidth="1"/>
    <col min="4100" max="4100" width="12.140625" style="2" customWidth="1"/>
    <col min="4101" max="4101" width="17.7109375" style="2" customWidth="1"/>
    <col min="4102" max="4102" width="13.7109375" style="2" customWidth="1"/>
    <col min="4103" max="4103" width="13.5703125" style="2" customWidth="1"/>
    <col min="4104" max="4104" width="12" style="2" customWidth="1"/>
    <col min="4105" max="4126" width="0" style="2" hidden="1" customWidth="1"/>
    <col min="4127" max="4127" width="9.140625" style="2" customWidth="1"/>
    <col min="4128" max="4128" width="13.28515625" style="2" customWidth="1"/>
    <col min="4129" max="4129" width="10.7109375" style="2" customWidth="1"/>
    <col min="4130" max="4317" width="9.140625" style="2" customWidth="1"/>
    <col min="4318" max="4318" width="4.42578125" style="2" customWidth="1"/>
    <col min="4319" max="4352" width="41.7109375" style="2"/>
    <col min="4353" max="4353" width="7.28515625" style="2" customWidth="1"/>
    <col min="4354" max="4354" width="41.7109375" style="2" customWidth="1"/>
    <col min="4355" max="4355" width="22.42578125" style="2" customWidth="1"/>
    <col min="4356" max="4356" width="12.140625" style="2" customWidth="1"/>
    <col min="4357" max="4357" width="17.7109375" style="2" customWidth="1"/>
    <col min="4358" max="4358" width="13.7109375" style="2" customWidth="1"/>
    <col min="4359" max="4359" width="13.5703125" style="2" customWidth="1"/>
    <col min="4360" max="4360" width="12" style="2" customWidth="1"/>
    <col min="4361" max="4382" width="0" style="2" hidden="1" customWidth="1"/>
    <col min="4383" max="4383" width="9.140625" style="2" customWidth="1"/>
    <col min="4384" max="4384" width="13.28515625" style="2" customWidth="1"/>
    <col min="4385" max="4385" width="10.7109375" style="2" customWidth="1"/>
    <col min="4386" max="4573" width="9.140625" style="2" customWidth="1"/>
    <col min="4574" max="4574" width="4.42578125" style="2" customWidth="1"/>
    <col min="4575" max="4608" width="41.7109375" style="2"/>
    <col min="4609" max="4609" width="7.28515625" style="2" customWidth="1"/>
    <col min="4610" max="4610" width="41.7109375" style="2" customWidth="1"/>
    <col min="4611" max="4611" width="22.42578125" style="2" customWidth="1"/>
    <col min="4612" max="4612" width="12.140625" style="2" customWidth="1"/>
    <col min="4613" max="4613" width="17.7109375" style="2" customWidth="1"/>
    <col min="4614" max="4614" width="13.7109375" style="2" customWidth="1"/>
    <col min="4615" max="4615" width="13.5703125" style="2" customWidth="1"/>
    <col min="4616" max="4616" width="12" style="2" customWidth="1"/>
    <col min="4617" max="4638" width="0" style="2" hidden="1" customWidth="1"/>
    <col min="4639" max="4639" width="9.140625" style="2" customWidth="1"/>
    <col min="4640" max="4640" width="13.28515625" style="2" customWidth="1"/>
    <col min="4641" max="4641" width="10.7109375" style="2" customWidth="1"/>
    <col min="4642" max="4829" width="9.140625" style="2" customWidth="1"/>
    <col min="4830" max="4830" width="4.42578125" style="2" customWidth="1"/>
    <col min="4831" max="4864" width="41.7109375" style="2"/>
    <col min="4865" max="4865" width="7.28515625" style="2" customWidth="1"/>
    <col min="4866" max="4866" width="41.7109375" style="2" customWidth="1"/>
    <col min="4867" max="4867" width="22.42578125" style="2" customWidth="1"/>
    <col min="4868" max="4868" width="12.140625" style="2" customWidth="1"/>
    <col min="4869" max="4869" width="17.7109375" style="2" customWidth="1"/>
    <col min="4870" max="4870" width="13.7109375" style="2" customWidth="1"/>
    <col min="4871" max="4871" width="13.5703125" style="2" customWidth="1"/>
    <col min="4872" max="4872" width="12" style="2" customWidth="1"/>
    <col min="4873" max="4894" width="0" style="2" hidden="1" customWidth="1"/>
    <col min="4895" max="4895" width="9.140625" style="2" customWidth="1"/>
    <col min="4896" max="4896" width="13.28515625" style="2" customWidth="1"/>
    <col min="4897" max="4897" width="10.7109375" style="2" customWidth="1"/>
    <col min="4898" max="5085" width="9.140625" style="2" customWidth="1"/>
    <col min="5086" max="5086" width="4.42578125" style="2" customWidth="1"/>
    <col min="5087" max="5120" width="41.7109375" style="2"/>
    <col min="5121" max="5121" width="7.28515625" style="2" customWidth="1"/>
    <col min="5122" max="5122" width="41.7109375" style="2" customWidth="1"/>
    <col min="5123" max="5123" width="22.42578125" style="2" customWidth="1"/>
    <col min="5124" max="5124" width="12.140625" style="2" customWidth="1"/>
    <col min="5125" max="5125" width="17.7109375" style="2" customWidth="1"/>
    <col min="5126" max="5126" width="13.7109375" style="2" customWidth="1"/>
    <col min="5127" max="5127" width="13.5703125" style="2" customWidth="1"/>
    <col min="5128" max="5128" width="12" style="2" customWidth="1"/>
    <col min="5129" max="5150" width="0" style="2" hidden="1" customWidth="1"/>
    <col min="5151" max="5151" width="9.140625" style="2" customWidth="1"/>
    <col min="5152" max="5152" width="13.28515625" style="2" customWidth="1"/>
    <col min="5153" max="5153" width="10.7109375" style="2" customWidth="1"/>
    <col min="5154" max="5341" width="9.140625" style="2" customWidth="1"/>
    <col min="5342" max="5342" width="4.42578125" style="2" customWidth="1"/>
    <col min="5343" max="5376" width="41.7109375" style="2"/>
    <col min="5377" max="5377" width="7.28515625" style="2" customWidth="1"/>
    <col min="5378" max="5378" width="41.7109375" style="2" customWidth="1"/>
    <col min="5379" max="5379" width="22.42578125" style="2" customWidth="1"/>
    <col min="5380" max="5380" width="12.140625" style="2" customWidth="1"/>
    <col min="5381" max="5381" width="17.7109375" style="2" customWidth="1"/>
    <col min="5382" max="5382" width="13.7109375" style="2" customWidth="1"/>
    <col min="5383" max="5383" width="13.5703125" style="2" customWidth="1"/>
    <col min="5384" max="5384" width="12" style="2" customWidth="1"/>
    <col min="5385" max="5406" width="0" style="2" hidden="1" customWidth="1"/>
    <col min="5407" max="5407" width="9.140625" style="2" customWidth="1"/>
    <col min="5408" max="5408" width="13.28515625" style="2" customWidth="1"/>
    <col min="5409" max="5409" width="10.7109375" style="2" customWidth="1"/>
    <col min="5410" max="5597" width="9.140625" style="2" customWidth="1"/>
    <col min="5598" max="5598" width="4.42578125" style="2" customWidth="1"/>
    <col min="5599" max="5632" width="41.7109375" style="2"/>
    <col min="5633" max="5633" width="7.28515625" style="2" customWidth="1"/>
    <col min="5634" max="5634" width="41.7109375" style="2" customWidth="1"/>
    <col min="5635" max="5635" width="22.42578125" style="2" customWidth="1"/>
    <col min="5636" max="5636" width="12.140625" style="2" customWidth="1"/>
    <col min="5637" max="5637" width="17.7109375" style="2" customWidth="1"/>
    <col min="5638" max="5638" width="13.7109375" style="2" customWidth="1"/>
    <col min="5639" max="5639" width="13.5703125" style="2" customWidth="1"/>
    <col min="5640" max="5640" width="12" style="2" customWidth="1"/>
    <col min="5641" max="5662" width="0" style="2" hidden="1" customWidth="1"/>
    <col min="5663" max="5663" width="9.140625" style="2" customWidth="1"/>
    <col min="5664" max="5664" width="13.28515625" style="2" customWidth="1"/>
    <col min="5665" max="5665" width="10.7109375" style="2" customWidth="1"/>
    <col min="5666" max="5853" width="9.140625" style="2" customWidth="1"/>
    <col min="5854" max="5854" width="4.42578125" style="2" customWidth="1"/>
    <col min="5855" max="5888" width="41.7109375" style="2"/>
    <col min="5889" max="5889" width="7.28515625" style="2" customWidth="1"/>
    <col min="5890" max="5890" width="41.7109375" style="2" customWidth="1"/>
    <col min="5891" max="5891" width="22.42578125" style="2" customWidth="1"/>
    <col min="5892" max="5892" width="12.140625" style="2" customWidth="1"/>
    <col min="5893" max="5893" width="17.7109375" style="2" customWidth="1"/>
    <col min="5894" max="5894" width="13.7109375" style="2" customWidth="1"/>
    <col min="5895" max="5895" width="13.5703125" style="2" customWidth="1"/>
    <col min="5896" max="5896" width="12" style="2" customWidth="1"/>
    <col min="5897" max="5918" width="0" style="2" hidden="1" customWidth="1"/>
    <col min="5919" max="5919" width="9.140625" style="2" customWidth="1"/>
    <col min="5920" max="5920" width="13.28515625" style="2" customWidth="1"/>
    <col min="5921" max="5921" width="10.7109375" style="2" customWidth="1"/>
    <col min="5922" max="6109" width="9.140625" style="2" customWidth="1"/>
    <col min="6110" max="6110" width="4.42578125" style="2" customWidth="1"/>
    <col min="6111" max="6144" width="41.7109375" style="2"/>
    <col min="6145" max="6145" width="7.28515625" style="2" customWidth="1"/>
    <col min="6146" max="6146" width="41.7109375" style="2" customWidth="1"/>
    <col min="6147" max="6147" width="22.42578125" style="2" customWidth="1"/>
    <col min="6148" max="6148" width="12.140625" style="2" customWidth="1"/>
    <col min="6149" max="6149" width="17.7109375" style="2" customWidth="1"/>
    <col min="6150" max="6150" width="13.7109375" style="2" customWidth="1"/>
    <col min="6151" max="6151" width="13.5703125" style="2" customWidth="1"/>
    <col min="6152" max="6152" width="12" style="2" customWidth="1"/>
    <col min="6153" max="6174" width="0" style="2" hidden="1" customWidth="1"/>
    <col min="6175" max="6175" width="9.140625" style="2" customWidth="1"/>
    <col min="6176" max="6176" width="13.28515625" style="2" customWidth="1"/>
    <col min="6177" max="6177" width="10.7109375" style="2" customWidth="1"/>
    <col min="6178" max="6365" width="9.140625" style="2" customWidth="1"/>
    <col min="6366" max="6366" width="4.42578125" style="2" customWidth="1"/>
    <col min="6367" max="6400" width="41.7109375" style="2"/>
    <col min="6401" max="6401" width="7.28515625" style="2" customWidth="1"/>
    <col min="6402" max="6402" width="41.7109375" style="2" customWidth="1"/>
    <col min="6403" max="6403" width="22.42578125" style="2" customWidth="1"/>
    <col min="6404" max="6404" width="12.140625" style="2" customWidth="1"/>
    <col min="6405" max="6405" width="17.7109375" style="2" customWidth="1"/>
    <col min="6406" max="6406" width="13.7109375" style="2" customWidth="1"/>
    <col min="6407" max="6407" width="13.5703125" style="2" customWidth="1"/>
    <col min="6408" max="6408" width="12" style="2" customWidth="1"/>
    <col min="6409" max="6430" width="0" style="2" hidden="1" customWidth="1"/>
    <col min="6431" max="6431" width="9.140625" style="2" customWidth="1"/>
    <col min="6432" max="6432" width="13.28515625" style="2" customWidth="1"/>
    <col min="6433" max="6433" width="10.7109375" style="2" customWidth="1"/>
    <col min="6434" max="6621" width="9.140625" style="2" customWidth="1"/>
    <col min="6622" max="6622" width="4.42578125" style="2" customWidth="1"/>
    <col min="6623" max="6656" width="41.7109375" style="2"/>
    <col min="6657" max="6657" width="7.28515625" style="2" customWidth="1"/>
    <col min="6658" max="6658" width="41.7109375" style="2" customWidth="1"/>
    <col min="6659" max="6659" width="22.42578125" style="2" customWidth="1"/>
    <col min="6660" max="6660" width="12.140625" style="2" customWidth="1"/>
    <col min="6661" max="6661" width="17.7109375" style="2" customWidth="1"/>
    <col min="6662" max="6662" width="13.7109375" style="2" customWidth="1"/>
    <col min="6663" max="6663" width="13.5703125" style="2" customWidth="1"/>
    <col min="6664" max="6664" width="12" style="2" customWidth="1"/>
    <col min="6665" max="6686" width="0" style="2" hidden="1" customWidth="1"/>
    <col min="6687" max="6687" width="9.140625" style="2" customWidth="1"/>
    <col min="6688" max="6688" width="13.28515625" style="2" customWidth="1"/>
    <col min="6689" max="6689" width="10.7109375" style="2" customWidth="1"/>
    <col min="6690" max="6877" width="9.140625" style="2" customWidth="1"/>
    <col min="6878" max="6878" width="4.42578125" style="2" customWidth="1"/>
    <col min="6879" max="6912" width="41.7109375" style="2"/>
    <col min="6913" max="6913" width="7.28515625" style="2" customWidth="1"/>
    <col min="6914" max="6914" width="41.7109375" style="2" customWidth="1"/>
    <col min="6915" max="6915" width="22.42578125" style="2" customWidth="1"/>
    <col min="6916" max="6916" width="12.140625" style="2" customWidth="1"/>
    <col min="6917" max="6917" width="17.7109375" style="2" customWidth="1"/>
    <col min="6918" max="6918" width="13.7109375" style="2" customWidth="1"/>
    <col min="6919" max="6919" width="13.5703125" style="2" customWidth="1"/>
    <col min="6920" max="6920" width="12" style="2" customWidth="1"/>
    <col min="6921" max="6942" width="0" style="2" hidden="1" customWidth="1"/>
    <col min="6943" max="6943" width="9.140625" style="2" customWidth="1"/>
    <col min="6944" max="6944" width="13.28515625" style="2" customWidth="1"/>
    <col min="6945" max="6945" width="10.7109375" style="2" customWidth="1"/>
    <col min="6946" max="7133" width="9.140625" style="2" customWidth="1"/>
    <col min="7134" max="7134" width="4.42578125" style="2" customWidth="1"/>
    <col min="7135" max="7168" width="41.7109375" style="2"/>
    <col min="7169" max="7169" width="7.28515625" style="2" customWidth="1"/>
    <col min="7170" max="7170" width="41.7109375" style="2" customWidth="1"/>
    <col min="7171" max="7171" width="22.42578125" style="2" customWidth="1"/>
    <col min="7172" max="7172" width="12.140625" style="2" customWidth="1"/>
    <col min="7173" max="7173" width="17.7109375" style="2" customWidth="1"/>
    <col min="7174" max="7174" width="13.7109375" style="2" customWidth="1"/>
    <col min="7175" max="7175" width="13.5703125" style="2" customWidth="1"/>
    <col min="7176" max="7176" width="12" style="2" customWidth="1"/>
    <col min="7177" max="7198" width="0" style="2" hidden="1" customWidth="1"/>
    <col min="7199" max="7199" width="9.140625" style="2" customWidth="1"/>
    <col min="7200" max="7200" width="13.28515625" style="2" customWidth="1"/>
    <col min="7201" max="7201" width="10.7109375" style="2" customWidth="1"/>
    <col min="7202" max="7389" width="9.140625" style="2" customWidth="1"/>
    <col min="7390" max="7390" width="4.42578125" style="2" customWidth="1"/>
    <col min="7391" max="7424" width="41.7109375" style="2"/>
    <col min="7425" max="7425" width="7.28515625" style="2" customWidth="1"/>
    <col min="7426" max="7426" width="41.7109375" style="2" customWidth="1"/>
    <col min="7427" max="7427" width="22.42578125" style="2" customWidth="1"/>
    <col min="7428" max="7428" width="12.140625" style="2" customWidth="1"/>
    <col min="7429" max="7429" width="17.7109375" style="2" customWidth="1"/>
    <col min="7430" max="7430" width="13.7109375" style="2" customWidth="1"/>
    <col min="7431" max="7431" width="13.5703125" style="2" customWidth="1"/>
    <col min="7432" max="7432" width="12" style="2" customWidth="1"/>
    <col min="7433" max="7454" width="0" style="2" hidden="1" customWidth="1"/>
    <col min="7455" max="7455" width="9.140625" style="2" customWidth="1"/>
    <col min="7456" max="7456" width="13.28515625" style="2" customWidth="1"/>
    <col min="7457" max="7457" width="10.7109375" style="2" customWidth="1"/>
    <col min="7458" max="7645" width="9.140625" style="2" customWidth="1"/>
    <col min="7646" max="7646" width="4.42578125" style="2" customWidth="1"/>
    <col min="7647" max="7680" width="41.7109375" style="2"/>
    <col min="7681" max="7681" width="7.28515625" style="2" customWidth="1"/>
    <col min="7682" max="7682" width="41.7109375" style="2" customWidth="1"/>
    <col min="7683" max="7683" width="22.42578125" style="2" customWidth="1"/>
    <col min="7684" max="7684" width="12.140625" style="2" customWidth="1"/>
    <col min="7685" max="7685" width="17.7109375" style="2" customWidth="1"/>
    <col min="7686" max="7686" width="13.7109375" style="2" customWidth="1"/>
    <col min="7687" max="7687" width="13.5703125" style="2" customWidth="1"/>
    <col min="7688" max="7688" width="12" style="2" customWidth="1"/>
    <col min="7689" max="7710" width="0" style="2" hidden="1" customWidth="1"/>
    <col min="7711" max="7711" width="9.140625" style="2" customWidth="1"/>
    <col min="7712" max="7712" width="13.28515625" style="2" customWidth="1"/>
    <col min="7713" max="7713" width="10.7109375" style="2" customWidth="1"/>
    <col min="7714" max="7901" width="9.140625" style="2" customWidth="1"/>
    <col min="7902" max="7902" width="4.42578125" style="2" customWidth="1"/>
    <col min="7903" max="7936" width="41.7109375" style="2"/>
    <col min="7937" max="7937" width="7.28515625" style="2" customWidth="1"/>
    <col min="7938" max="7938" width="41.7109375" style="2" customWidth="1"/>
    <col min="7939" max="7939" width="22.42578125" style="2" customWidth="1"/>
    <col min="7940" max="7940" width="12.140625" style="2" customWidth="1"/>
    <col min="7941" max="7941" width="17.7109375" style="2" customWidth="1"/>
    <col min="7942" max="7942" width="13.7109375" style="2" customWidth="1"/>
    <col min="7943" max="7943" width="13.5703125" style="2" customWidth="1"/>
    <col min="7944" max="7944" width="12" style="2" customWidth="1"/>
    <col min="7945" max="7966" width="0" style="2" hidden="1" customWidth="1"/>
    <col min="7967" max="7967" width="9.140625" style="2" customWidth="1"/>
    <col min="7968" max="7968" width="13.28515625" style="2" customWidth="1"/>
    <col min="7969" max="7969" width="10.7109375" style="2" customWidth="1"/>
    <col min="7970" max="8157" width="9.140625" style="2" customWidth="1"/>
    <col min="8158" max="8158" width="4.42578125" style="2" customWidth="1"/>
    <col min="8159" max="8192" width="41.7109375" style="2"/>
    <col min="8193" max="8193" width="7.28515625" style="2" customWidth="1"/>
    <col min="8194" max="8194" width="41.7109375" style="2" customWidth="1"/>
    <col min="8195" max="8195" width="22.42578125" style="2" customWidth="1"/>
    <col min="8196" max="8196" width="12.140625" style="2" customWidth="1"/>
    <col min="8197" max="8197" width="17.7109375" style="2" customWidth="1"/>
    <col min="8198" max="8198" width="13.7109375" style="2" customWidth="1"/>
    <col min="8199" max="8199" width="13.5703125" style="2" customWidth="1"/>
    <col min="8200" max="8200" width="12" style="2" customWidth="1"/>
    <col min="8201" max="8222" width="0" style="2" hidden="1" customWidth="1"/>
    <col min="8223" max="8223" width="9.140625" style="2" customWidth="1"/>
    <col min="8224" max="8224" width="13.28515625" style="2" customWidth="1"/>
    <col min="8225" max="8225" width="10.7109375" style="2" customWidth="1"/>
    <col min="8226" max="8413" width="9.140625" style="2" customWidth="1"/>
    <col min="8414" max="8414" width="4.42578125" style="2" customWidth="1"/>
    <col min="8415" max="8448" width="41.7109375" style="2"/>
    <col min="8449" max="8449" width="7.28515625" style="2" customWidth="1"/>
    <col min="8450" max="8450" width="41.7109375" style="2" customWidth="1"/>
    <col min="8451" max="8451" width="22.42578125" style="2" customWidth="1"/>
    <col min="8452" max="8452" width="12.140625" style="2" customWidth="1"/>
    <col min="8453" max="8453" width="17.7109375" style="2" customWidth="1"/>
    <col min="8454" max="8454" width="13.7109375" style="2" customWidth="1"/>
    <col min="8455" max="8455" width="13.5703125" style="2" customWidth="1"/>
    <col min="8456" max="8456" width="12" style="2" customWidth="1"/>
    <col min="8457" max="8478" width="0" style="2" hidden="1" customWidth="1"/>
    <col min="8479" max="8479" width="9.140625" style="2" customWidth="1"/>
    <col min="8480" max="8480" width="13.28515625" style="2" customWidth="1"/>
    <col min="8481" max="8481" width="10.7109375" style="2" customWidth="1"/>
    <col min="8482" max="8669" width="9.140625" style="2" customWidth="1"/>
    <col min="8670" max="8670" width="4.42578125" style="2" customWidth="1"/>
    <col min="8671" max="8704" width="41.7109375" style="2"/>
    <col min="8705" max="8705" width="7.28515625" style="2" customWidth="1"/>
    <col min="8706" max="8706" width="41.7109375" style="2" customWidth="1"/>
    <col min="8707" max="8707" width="22.42578125" style="2" customWidth="1"/>
    <col min="8708" max="8708" width="12.140625" style="2" customWidth="1"/>
    <col min="8709" max="8709" width="17.7109375" style="2" customWidth="1"/>
    <col min="8710" max="8710" width="13.7109375" style="2" customWidth="1"/>
    <col min="8711" max="8711" width="13.5703125" style="2" customWidth="1"/>
    <col min="8712" max="8712" width="12" style="2" customWidth="1"/>
    <col min="8713" max="8734" width="0" style="2" hidden="1" customWidth="1"/>
    <col min="8735" max="8735" width="9.140625" style="2" customWidth="1"/>
    <col min="8736" max="8736" width="13.28515625" style="2" customWidth="1"/>
    <col min="8737" max="8737" width="10.7109375" style="2" customWidth="1"/>
    <col min="8738" max="8925" width="9.140625" style="2" customWidth="1"/>
    <col min="8926" max="8926" width="4.42578125" style="2" customWidth="1"/>
    <col min="8927" max="8960" width="41.7109375" style="2"/>
    <col min="8961" max="8961" width="7.28515625" style="2" customWidth="1"/>
    <col min="8962" max="8962" width="41.7109375" style="2" customWidth="1"/>
    <col min="8963" max="8963" width="22.42578125" style="2" customWidth="1"/>
    <col min="8964" max="8964" width="12.140625" style="2" customWidth="1"/>
    <col min="8965" max="8965" width="17.7109375" style="2" customWidth="1"/>
    <col min="8966" max="8966" width="13.7109375" style="2" customWidth="1"/>
    <col min="8967" max="8967" width="13.5703125" style="2" customWidth="1"/>
    <col min="8968" max="8968" width="12" style="2" customWidth="1"/>
    <col min="8969" max="8990" width="0" style="2" hidden="1" customWidth="1"/>
    <col min="8991" max="8991" width="9.140625" style="2" customWidth="1"/>
    <col min="8992" max="8992" width="13.28515625" style="2" customWidth="1"/>
    <col min="8993" max="8993" width="10.7109375" style="2" customWidth="1"/>
    <col min="8994" max="9181" width="9.140625" style="2" customWidth="1"/>
    <col min="9182" max="9182" width="4.42578125" style="2" customWidth="1"/>
    <col min="9183" max="9216" width="41.7109375" style="2"/>
    <col min="9217" max="9217" width="7.28515625" style="2" customWidth="1"/>
    <col min="9218" max="9218" width="41.7109375" style="2" customWidth="1"/>
    <col min="9219" max="9219" width="22.42578125" style="2" customWidth="1"/>
    <col min="9220" max="9220" width="12.140625" style="2" customWidth="1"/>
    <col min="9221" max="9221" width="17.7109375" style="2" customWidth="1"/>
    <col min="9222" max="9222" width="13.7109375" style="2" customWidth="1"/>
    <col min="9223" max="9223" width="13.5703125" style="2" customWidth="1"/>
    <col min="9224" max="9224" width="12" style="2" customWidth="1"/>
    <col min="9225" max="9246" width="0" style="2" hidden="1" customWidth="1"/>
    <col min="9247" max="9247" width="9.140625" style="2" customWidth="1"/>
    <col min="9248" max="9248" width="13.28515625" style="2" customWidth="1"/>
    <col min="9249" max="9249" width="10.7109375" style="2" customWidth="1"/>
    <col min="9250" max="9437" width="9.140625" style="2" customWidth="1"/>
    <col min="9438" max="9438" width="4.42578125" style="2" customWidth="1"/>
    <col min="9439" max="9472" width="41.7109375" style="2"/>
    <col min="9473" max="9473" width="7.28515625" style="2" customWidth="1"/>
    <col min="9474" max="9474" width="41.7109375" style="2" customWidth="1"/>
    <col min="9475" max="9475" width="22.42578125" style="2" customWidth="1"/>
    <col min="9476" max="9476" width="12.140625" style="2" customWidth="1"/>
    <col min="9477" max="9477" width="17.7109375" style="2" customWidth="1"/>
    <col min="9478" max="9478" width="13.7109375" style="2" customWidth="1"/>
    <col min="9479" max="9479" width="13.5703125" style="2" customWidth="1"/>
    <col min="9480" max="9480" width="12" style="2" customWidth="1"/>
    <col min="9481" max="9502" width="0" style="2" hidden="1" customWidth="1"/>
    <col min="9503" max="9503" width="9.140625" style="2" customWidth="1"/>
    <col min="9504" max="9504" width="13.28515625" style="2" customWidth="1"/>
    <col min="9505" max="9505" width="10.7109375" style="2" customWidth="1"/>
    <col min="9506" max="9693" width="9.140625" style="2" customWidth="1"/>
    <col min="9694" max="9694" width="4.42578125" style="2" customWidth="1"/>
    <col min="9695" max="9728" width="41.7109375" style="2"/>
    <col min="9729" max="9729" width="7.28515625" style="2" customWidth="1"/>
    <col min="9730" max="9730" width="41.7109375" style="2" customWidth="1"/>
    <col min="9731" max="9731" width="22.42578125" style="2" customWidth="1"/>
    <col min="9732" max="9732" width="12.140625" style="2" customWidth="1"/>
    <col min="9733" max="9733" width="17.7109375" style="2" customWidth="1"/>
    <col min="9734" max="9734" width="13.7109375" style="2" customWidth="1"/>
    <col min="9735" max="9735" width="13.5703125" style="2" customWidth="1"/>
    <col min="9736" max="9736" width="12" style="2" customWidth="1"/>
    <col min="9737" max="9758" width="0" style="2" hidden="1" customWidth="1"/>
    <col min="9759" max="9759" width="9.140625" style="2" customWidth="1"/>
    <col min="9760" max="9760" width="13.28515625" style="2" customWidth="1"/>
    <col min="9761" max="9761" width="10.7109375" style="2" customWidth="1"/>
    <col min="9762" max="9949" width="9.140625" style="2" customWidth="1"/>
    <col min="9950" max="9950" width="4.42578125" style="2" customWidth="1"/>
    <col min="9951" max="9984" width="41.7109375" style="2"/>
    <col min="9985" max="9985" width="7.28515625" style="2" customWidth="1"/>
    <col min="9986" max="9986" width="41.7109375" style="2" customWidth="1"/>
    <col min="9987" max="9987" width="22.42578125" style="2" customWidth="1"/>
    <col min="9988" max="9988" width="12.140625" style="2" customWidth="1"/>
    <col min="9989" max="9989" width="17.7109375" style="2" customWidth="1"/>
    <col min="9990" max="9990" width="13.7109375" style="2" customWidth="1"/>
    <col min="9991" max="9991" width="13.5703125" style="2" customWidth="1"/>
    <col min="9992" max="9992" width="12" style="2" customWidth="1"/>
    <col min="9993" max="10014" width="0" style="2" hidden="1" customWidth="1"/>
    <col min="10015" max="10015" width="9.140625" style="2" customWidth="1"/>
    <col min="10016" max="10016" width="13.28515625" style="2" customWidth="1"/>
    <col min="10017" max="10017" width="10.7109375" style="2" customWidth="1"/>
    <col min="10018" max="10205" width="9.140625" style="2" customWidth="1"/>
    <col min="10206" max="10206" width="4.42578125" style="2" customWidth="1"/>
    <col min="10207" max="10240" width="41.7109375" style="2"/>
    <col min="10241" max="10241" width="7.28515625" style="2" customWidth="1"/>
    <col min="10242" max="10242" width="41.7109375" style="2" customWidth="1"/>
    <col min="10243" max="10243" width="22.42578125" style="2" customWidth="1"/>
    <col min="10244" max="10244" width="12.140625" style="2" customWidth="1"/>
    <col min="10245" max="10245" width="17.7109375" style="2" customWidth="1"/>
    <col min="10246" max="10246" width="13.7109375" style="2" customWidth="1"/>
    <col min="10247" max="10247" width="13.5703125" style="2" customWidth="1"/>
    <col min="10248" max="10248" width="12" style="2" customWidth="1"/>
    <col min="10249" max="10270" width="0" style="2" hidden="1" customWidth="1"/>
    <col min="10271" max="10271" width="9.140625" style="2" customWidth="1"/>
    <col min="10272" max="10272" width="13.28515625" style="2" customWidth="1"/>
    <col min="10273" max="10273" width="10.7109375" style="2" customWidth="1"/>
    <col min="10274" max="10461" width="9.140625" style="2" customWidth="1"/>
    <col min="10462" max="10462" width="4.42578125" style="2" customWidth="1"/>
    <col min="10463" max="10496" width="41.7109375" style="2"/>
    <col min="10497" max="10497" width="7.28515625" style="2" customWidth="1"/>
    <col min="10498" max="10498" width="41.7109375" style="2" customWidth="1"/>
    <col min="10499" max="10499" width="22.42578125" style="2" customWidth="1"/>
    <col min="10500" max="10500" width="12.140625" style="2" customWidth="1"/>
    <col min="10501" max="10501" width="17.7109375" style="2" customWidth="1"/>
    <col min="10502" max="10502" width="13.7109375" style="2" customWidth="1"/>
    <col min="10503" max="10503" width="13.5703125" style="2" customWidth="1"/>
    <col min="10504" max="10504" width="12" style="2" customWidth="1"/>
    <col min="10505" max="10526" width="0" style="2" hidden="1" customWidth="1"/>
    <col min="10527" max="10527" width="9.140625" style="2" customWidth="1"/>
    <col min="10528" max="10528" width="13.28515625" style="2" customWidth="1"/>
    <col min="10529" max="10529" width="10.7109375" style="2" customWidth="1"/>
    <col min="10530" max="10717" width="9.140625" style="2" customWidth="1"/>
    <col min="10718" max="10718" width="4.42578125" style="2" customWidth="1"/>
    <col min="10719" max="10752" width="41.7109375" style="2"/>
    <col min="10753" max="10753" width="7.28515625" style="2" customWidth="1"/>
    <col min="10754" max="10754" width="41.7109375" style="2" customWidth="1"/>
    <col min="10755" max="10755" width="22.42578125" style="2" customWidth="1"/>
    <col min="10756" max="10756" width="12.140625" style="2" customWidth="1"/>
    <col min="10757" max="10757" width="17.7109375" style="2" customWidth="1"/>
    <col min="10758" max="10758" width="13.7109375" style="2" customWidth="1"/>
    <col min="10759" max="10759" width="13.5703125" style="2" customWidth="1"/>
    <col min="10760" max="10760" width="12" style="2" customWidth="1"/>
    <col min="10761" max="10782" width="0" style="2" hidden="1" customWidth="1"/>
    <col min="10783" max="10783" width="9.140625" style="2" customWidth="1"/>
    <col min="10784" max="10784" width="13.28515625" style="2" customWidth="1"/>
    <col min="10785" max="10785" width="10.7109375" style="2" customWidth="1"/>
    <col min="10786" max="10973" width="9.140625" style="2" customWidth="1"/>
    <col min="10974" max="10974" width="4.42578125" style="2" customWidth="1"/>
    <col min="10975" max="11008" width="41.7109375" style="2"/>
    <col min="11009" max="11009" width="7.28515625" style="2" customWidth="1"/>
    <col min="11010" max="11010" width="41.7109375" style="2" customWidth="1"/>
    <col min="11011" max="11011" width="22.42578125" style="2" customWidth="1"/>
    <col min="11012" max="11012" width="12.140625" style="2" customWidth="1"/>
    <col min="11013" max="11013" width="17.7109375" style="2" customWidth="1"/>
    <col min="11014" max="11014" width="13.7109375" style="2" customWidth="1"/>
    <col min="11015" max="11015" width="13.5703125" style="2" customWidth="1"/>
    <col min="11016" max="11016" width="12" style="2" customWidth="1"/>
    <col min="11017" max="11038" width="0" style="2" hidden="1" customWidth="1"/>
    <col min="11039" max="11039" width="9.140625" style="2" customWidth="1"/>
    <col min="11040" max="11040" width="13.28515625" style="2" customWidth="1"/>
    <col min="11041" max="11041" width="10.7109375" style="2" customWidth="1"/>
    <col min="11042" max="11229" width="9.140625" style="2" customWidth="1"/>
    <col min="11230" max="11230" width="4.42578125" style="2" customWidth="1"/>
    <col min="11231" max="11264" width="41.7109375" style="2"/>
    <col min="11265" max="11265" width="7.28515625" style="2" customWidth="1"/>
    <col min="11266" max="11266" width="41.7109375" style="2" customWidth="1"/>
    <col min="11267" max="11267" width="22.42578125" style="2" customWidth="1"/>
    <col min="11268" max="11268" width="12.140625" style="2" customWidth="1"/>
    <col min="11269" max="11269" width="17.7109375" style="2" customWidth="1"/>
    <col min="11270" max="11270" width="13.7109375" style="2" customWidth="1"/>
    <col min="11271" max="11271" width="13.5703125" style="2" customWidth="1"/>
    <col min="11272" max="11272" width="12" style="2" customWidth="1"/>
    <col min="11273" max="11294" width="0" style="2" hidden="1" customWidth="1"/>
    <col min="11295" max="11295" width="9.140625" style="2" customWidth="1"/>
    <col min="11296" max="11296" width="13.28515625" style="2" customWidth="1"/>
    <col min="11297" max="11297" width="10.7109375" style="2" customWidth="1"/>
    <col min="11298" max="11485" width="9.140625" style="2" customWidth="1"/>
    <col min="11486" max="11486" width="4.42578125" style="2" customWidth="1"/>
    <col min="11487" max="11520" width="41.7109375" style="2"/>
    <col min="11521" max="11521" width="7.28515625" style="2" customWidth="1"/>
    <col min="11522" max="11522" width="41.7109375" style="2" customWidth="1"/>
    <col min="11523" max="11523" width="22.42578125" style="2" customWidth="1"/>
    <col min="11524" max="11524" width="12.140625" style="2" customWidth="1"/>
    <col min="11525" max="11525" width="17.7109375" style="2" customWidth="1"/>
    <col min="11526" max="11526" width="13.7109375" style="2" customWidth="1"/>
    <col min="11527" max="11527" width="13.5703125" style="2" customWidth="1"/>
    <col min="11528" max="11528" width="12" style="2" customWidth="1"/>
    <col min="11529" max="11550" width="0" style="2" hidden="1" customWidth="1"/>
    <col min="11551" max="11551" width="9.140625" style="2" customWidth="1"/>
    <col min="11552" max="11552" width="13.28515625" style="2" customWidth="1"/>
    <col min="11553" max="11553" width="10.7109375" style="2" customWidth="1"/>
    <col min="11554" max="11741" width="9.140625" style="2" customWidth="1"/>
    <col min="11742" max="11742" width="4.42578125" style="2" customWidth="1"/>
    <col min="11743" max="11776" width="41.7109375" style="2"/>
    <col min="11777" max="11777" width="7.28515625" style="2" customWidth="1"/>
    <col min="11778" max="11778" width="41.7109375" style="2" customWidth="1"/>
    <col min="11779" max="11779" width="22.42578125" style="2" customWidth="1"/>
    <col min="11780" max="11780" width="12.140625" style="2" customWidth="1"/>
    <col min="11781" max="11781" width="17.7109375" style="2" customWidth="1"/>
    <col min="11782" max="11782" width="13.7109375" style="2" customWidth="1"/>
    <col min="11783" max="11783" width="13.5703125" style="2" customWidth="1"/>
    <col min="11784" max="11784" width="12" style="2" customWidth="1"/>
    <col min="11785" max="11806" width="0" style="2" hidden="1" customWidth="1"/>
    <col min="11807" max="11807" width="9.140625" style="2" customWidth="1"/>
    <col min="11808" max="11808" width="13.28515625" style="2" customWidth="1"/>
    <col min="11809" max="11809" width="10.7109375" style="2" customWidth="1"/>
    <col min="11810" max="11997" width="9.140625" style="2" customWidth="1"/>
    <col min="11998" max="11998" width="4.42578125" style="2" customWidth="1"/>
    <col min="11999" max="12032" width="41.7109375" style="2"/>
    <col min="12033" max="12033" width="7.28515625" style="2" customWidth="1"/>
    <col min="12034" max="12034" width="41.7109375" style="2" customWidth="1"/>
    <col min="12035" max="12035" width="22.42578125" style="2" customWidth="1"/>
    <col min="12036" max="12036" width="12.140625" style="2" customWidth="1"/>
    <col min="12037" max="12037" width="17.7109375" style="2" customWidth="1"/>
    <col min="12038" max="12038" width="13.7109375" style="2" customWidth="1"/>
    <col min="12039" max="12039" width="13.5703125" style="2" customWidth="1"/>
    <col min="12040" max="12040" width="12" style="2" customWidth="1"/>
    <col min="12041" max="12062" width="0" style="2" hidden="1" customWidth="1"/>
    <col min="12063" max="12063" width="9.140625" style="2" customWidth="1"/>
    <col min="12064" max="12064" width="13.28515625" style="2" customWidth="1"/>
    <col min="12065" max="12065" width="10.7109375" style="2" customWidth="1"/>
    <col min="12066" max="12253" width="9.140625" style="2" customWidth="1"/>
    <col min="12254" max="12254" width="4.42578125" style="2" customWidth="1"/>
    <col min="12255" max="12288" width="41.7109375" style="2"/>
    <col min="12289" max="12289" width="7.28515625" style="2" customWidth="1"/>
    <col min="12290" max="12290" width="41.7109375" style="2" customWidth="1"/>
    <col min="12291" max="12291" width="22.42578125" style="2" customWidth="1"/>
    <col min="12292" max="12292" width="12.140625" style="2" customWidth="1"/>
    <col min="12293" max="12293" width="17.7109375" style="2" customWidth="1"/>
    <col min="12294" max="12294" width="13.7109375" style="2" customWidth="1"/>
    <col min="12295" max="12295" width="13.5703125" style="2" customWidth="1"/>
    <col min="12296" max="12296" width="12" style="2" customWidth="1"/>
    <col min="12297" max="12318" width="0" style="2" hidden="1" customWidth="1"/>
    <col min="12319" max="12319" width="9.140625" style="2" customWidth="1"/>
    <col min="12320" max="12320" width="13.28515625" style="2" customWidth="1"/>
    <col min="12321" max="12321" width="10.7109375" style="2" customWidth="1"/>
    <col min="12322" max="12509" width="9.140625" style="2" customWidth="1"/>
    <col min="12510" max="12510" width="4.42578125" style="2" customWidth="1"/>
    <col min="12511" max="12544" width="41.7109375" style="2"/>
    <col min="12545" max="12545" width="7.28515625" style="2" customWidth="1"/>
    <col min="12546" max="12546" width="41.7109375" style="2" customWidth="1"/>
    <col min="12547" max="12547" width="22.42578125" style="2" customWidth="1"/>
    <col min="12548" max="12548" width="12.140625" style="2" customWidth="1"/>
    <col min="12549" max="12549" width="17.7109375" style="2" customWidth="1"/>
    <col min="12550" max="12550" width="13.7109375" style="2" customWidth="1"/>
    <col min="12551" max="12551" width="13.5703125" style="2" customWidth="1"/>
    <col min="12552" max="12552" width="12" style="2" customWidth="1"/>
    <col min="12553" max="12574" width="0" style="2" hidden="1" customWidth="1"/>
    <col min="12575" max="12575" width="9.140625" style="2" customWidth="1"/>
    <col min="12576" max="12576" width="13.28515625" style="2" customWidth="1"/>
    <col min="12577" max="12577" width="10.7109375" style="2" customWidth="1"/>
    <col min="12578" max="12765" width="9.140625" style="2" customWidth="1"/>
    <col min="12766" max="12766" width="4.42578125" style="2" customWidth="1"/>
    <col min="12767" max="12800" width="41.7109375" style="2"/>
    <col min="12801" max="12801" width="7.28515625" style="2" customWidth="1"/>
    <col min="12802" max="12802" width="41.7109375" style="2" customWidth="1"/>
    <col min="12803" max="12803" width="22.42578125" style="2" customWidth="1"/>
    <col min="12804" max="12804" width="12.140625" style="2" customWidth="1"/>
    <col min="12805" max="12805" width="17.7109375" style="2" customWidth="1"/>
    <col min="12806" max="12806" width="13.7109375" style="2" customWidth="1"/>
    <col min="12807" max="12807" width="13.5703125" style="2" customWidth="1"/>
    <col min="12808" max="12808" width="12" style="2" customWidth="1"/>
    <col min="12809" max="12830" width="0" style="2" hidden="1" customWidth="1"/>
    <col min="12831" max="12831" width="9.140625" style="2" customWidth="1"/>
    <col min="12832" max="12832" width="13.28515625" style="2" customWidth="1"/>
    <col min="12833" max="12833" width="10.7109375" style="2" customWidth="1"/>
    <col min="12834" max="13021" width="9.140625" style="2" customWidth="1"/>
    <col min="13022" max="13022" width="4.42578125" style="2" customWidth="1"/>
    <col min="13023" max="13056" width="41.7109375" style="2"/>
    <col min="13057" max="13057" width="7.28515625" style="2" customWidth="1"/>
    <col min="13058" max="13058" width="41.7109375" style="2" customWidth="1"/>
    <col min="13059" max="13059" width="22.42578125" style="2" customWidth="1"/>
    <col min="13060" max="13060" width="12.140625" style="2" customWidth="1"/>
    <col min="13061" max="13061" width="17.7109375" style="2" customWidth="1"/>
    <col min="13062" max="13062" width="13.7109375" style="2" customWidth="1"/>
    <col min="13063" max="13063" width="13.5703125" style="2" customWidth="1"/>
    <col min="13064" max="13064" width="12" style="2" customWidth="1"/>
    <col min="13065" max="13086" width="0" style="2" hidden="1" customWidth="1"/>
    <col min="13087" max="13087" width="9.140625" style="2" customWidth="1"/>
    <col min="13088" max="13088" width="13.28515625" style="2" customWidth="1"/>
    <col min="13089" max="13089" width="10.7109375" style="2" customWidth="1"/>
    <col min="13090" max="13277" width="9.140625" style="2" customWidth="1"/>
    <col min="13278" max="13278" width="4.42578125" style="2" customWidth="1"/>
    <col min="13279" max="13312" width="41.7109375" style="2"/>
    <col min="13313" max="13313" width="7.28515625" style="2" customWidth="1"/>
    <col min="13314" max="13314" width="41.7109375" style="2" customWidth="1"/>
    <col min="13315" max="13315" width="22.42578125" style="2" customWidth="1"/>
    <col min="13316" max="13316" width="12.140625" style="2" customWidth="1"/>
    <col min="13317" max="13317" width="17.7109375" style="2" customWidth="1"/>
    <col min="13318" max="13318" width="13.7109375" style="2" customWidth="1"/>
    <col min="13319" max="13319" width="13.5703125" style="2" customWidth="1"/>
    <col min="13320" max="13320" width="12" style="2" customWidth="1"/>
    <col min="13321" max="13342" width="0" style="2" hidden="1" customWidth="1"/>
    <col min="13343" max="13343" width="9.140625" style="2" customWidth="1"/>
    <col min="13344" max="13344" width="13.28515625" style="2" customWidth="1"/>
    <col min="13345" max="13345" width="10.7109375" style="2" customWidth="1"/>
    <col min="13346" max="13533" width="9.140625" style="2" customWidth="1"/>
    <col min="13534" max="13534" width="4.42578125" style="2" customWidth="1"/>
    <col min="13535" max="13568" width="41.7109375" style="2"/>
    <col min="13569" max="13569" width="7.28515625" style="2" customWidth="1"/>
    <col min="13570" max="13570" width="41.7109375" style="2" customWidth="1"/>
    <col min="13571" max="13571" width="22.42578125" style="2" customWidth="1"/>
    <col min="13572" max="13572" width="12.140625" style="2" customWidth="1"/>
    <col min="13573" max="13573" width="17.7109375" style="2" customWidth="1"/>
    <col min="13574" max="13574" width="13.7109375" style="2" customWidth="1"/>
    <col min="13575" max="13575" width="13.5703125" style="2" customWidth="1"/>
    <col min="13576" max="13576" width="12" style="2" customWidth="1"/>
    <col min="13577" max="13598" width="0" style="2" hidden="1" customWidth="1"/>
    <col min="13599" max="13599" width="9.140625" style="2" customWidth="1"/>
    <col min="13600" max="13600" width="13.28515625" style="2" customWidth="1"/>
    <col min="13601" max="13601" width="10.7109375" style="2" customWidth="1"/>
    <col min="13602" max="13789" width="9.140625" style="2" customWidth="1"/>
    <col min="13790" max="13790" width="4.42578125" style="2" customWidth="1"/>
    <col min="13791" max="13824" width="41.7109375" style="2"/>
    <col min="13825" max="13825" width="7.28515625" style="2" customWidth="1"/>
    <col min="13826" max="13826" width="41.7109375" style="2" customWidth="1"/>
    <col min="13827" max="13827" width="22.42578125" style="2" customWidth="1"/>
    <col min="13828" max="13828" width="12.140625" style="2" customWidth="1"/>
    <col min="13829" max="13829" width="17.7109375" style="2" customWidth="1"/>
    <col min="13830" max="13830" width="13.7109375" style="2" customWidth="1"/>
    <col min="13831" max="13831" width="13.5703125" style="2" customWidth="1"/>
    <col min="13832" max="13832" width="12" style="2" customWidth="1"/>
    <col min="13833" max="13854" width="0" style="2" hidden="1" customWidth="1"/>
    <col min="13855" max="13855" width="9.140625" style="2" customWidth="1"/>
    <col min="13856" max="13856" width="13.28515625" style="2" customWidth="1"/>
    <col min="13857" max="13857" width="10.7109375" style="2" customWidth="1"/>
    <col min="13858" max="14045" width="9.140625" style="2" customWidth="1"/>
    <col min="14046" max="14046" width="4.42578125" style="2" customWidth="1"/>
    <col min="14047" max="14080" width="41.7109375" style="2"/>
    <col min="14081" max="14081" width="7.28515625" style="2" customWidth="1"/>
    <col min="14082" max="14082" width="41.7109375" style="2" customWidth="1"/>
    <col min="14083" max="14083" width="22.42578125" style="2" customWidth="1"/>
    <col min="14084" max="14084" width="12.140625" style="2" customWidth="1"/>
    <col min="14085" max="14085" width="17.7109375" style="2" customWidth="1"/>
    <col min="14086" max="14086" width="13.7109375" style="2" customWidth="1"/>
    <col min="14087" max="14087" width="13.5703125" style="2" customWidth="1"/>
    <col min="14088" max="14088" width="12" style="2" customWidth="1"/>
    <col min="14089" max="14110" width="0" style="2" hidden="1" customWidth="1"/>
    <col min="14111" max="14111" width="9.140625" style="2" customWidth="1"/>
    <col min="14112" max="14112" width="13.28515625" style="2" customWidth="1"/>
    <col min="14113" max="14113" width="10.7109375" style="2" customWidth="1"/>
    <col min="14114" max="14301" width="9.140625" style="2" customWidth="1"/>
    <col min="14302" max="14302" width="4.42578125" style="2" customWidth="1"/>
    <col min="14303" max="14336" width="41.7109375" style="2"/>
    <col min="14337" max="14337" width="7.28515625" style="2" customWidth="1"/>
    <col min="14338" max="14338" width="41.7109375" style="2" customWidth="1"/>
    <col min="14339" max="14339" width="22.42578125" style="2" customWidth="1"/>
    <col min="14340" max="14340" width="12.140625" style="2" customWidth="1"/>
    <col min="14341" max="14341" width="17.7109375" style="2" customWidth="1"/>
    <col min="14342" max="14342" width="13.7109375" style="2" customWidth="1"/>
    <col min="14343" max="14343" width="13.5703125" style="2" customWidth="1"/>
    <col min="14344" max="14344" width="12" style="2" customWidth="1"/>
    <col min="14345" max="14366" width="0" style="2" hidden="1" customWidth="1"/>
    <col min="14367" max="14367" width="9.140625" style="2" customWidth="1"/>
    <col min="14368" max="14368" width="13.28515625" style="2" customWidth="1"/>
    <col min="14369" max="14369" width="10.7109375" style="2" customWidth="1"/>
    <col min="14370" max="14557" width="9.140625" style="2" customWidth="1"/>
    <col min="14558" max="14558" width="4.42578125" style="2" customWidth="1"/>
    <col min="14559" max="14592" width="41.7109375" style="2"/>
    <col min="14593" max="14593" width="7.28515625" style="2" customWidth="1"/>
    <col min="14594" max="14594" width="41.7109375" style="2" customWidth="1"/>
    <col min="14595" max="14595" width="22.42578125" style="2" customWidth="1"/>
    <col min="14596" max="14596" width="12.140625" style="2" customWidth="1"/>
    <col min="14597" max="14597" width="17.7109375" style="2" customWidth="1"/>
    <col min="14598" max="14598" width="13.7109375" style="2" customWidth="1"/>
    <col min="14599" max="14599" width="13.5703125" style="2" customWidth="1"/>
    <col min="14600" max="14600" width="12" style="2" customWidth="1"/>
    <col min="14601" max="14622" width="0" style="2" hidden="1" customWidth="1"/>
    <col min="14623" max="14623" width="9.140625" style="2" customWidth="1"/>
    <col min="14624" max="14624" width="13.28515625" style="2" customWidth="1"/>
    <col min="14625" max="14625" width="10.7109375" style="2" customWidth="1"/>
    <col min="14626" max="14813" width="9.140625" style="2" customWidth="1"/>
    <col min="14814" max="14814" width="4.42578125" style="2" customWidth="1"/>
    <col min="14815" max="14848" width="41.7109375" style="2"/>
    <col min="14849" max="14849" width="7.28515625" style="2" customWidth="1"/>
    <col min="14850" max="14850" width="41.7109375" style="2" customWidth="1"/>
    <col min="14851" max="14851" width="22.42578125" style="2" customWidth="1"/>
    <col min="14852" max="14852" width="12.140625" style="2" customWidth="1"/>
    <col min="14853" max="14853" width="17.7109375" style="2" customWidth="1"/>
    <col min="14854" max="14854" width="13.7109375" style="2" customWidth="1"/>
    <col min="14855" max="14855" width="13.5703125" style="2" customWidth="1"/>
    <col min="14856" max="14856" width="12" style="2" customWidth="1"/>
    <col min="14857" max="14878" width="0" style="2" hidden="1" customWidth="1"/>
    <col min="14879" max="14879" width="9.140625" style="2" customWidth="1"/>
    <col min="14880" max="14880" width="13.28515625" style="2" customWidth="1"/>
    <col min="14881" max="14881" width="10.7109375" style="2" customWidth="1"/>
    <col min="14882" max="15069" width="9.140625" style="2" customWidth="1"/>
    <col min="15070" max="15070" width="4.42578125" style="2" customWidth="1"/>
    <col min="15071" max="15104" width="41.7109375" style="2"/>
    <col min="15105" max="15105" width="7.28515625" style="2" customWidth="1"/>
    <col min="15106" max="15106" width="41.7109375" style="2" customWidth="1"/>
    <col min="15107" max="15107" width="22.42578125" style="2" customWidth="1"/>
    <col min="15108" max="15108" width="12.140625" style="2" customWidth="1"/>
    <col min="15109" max="15109" width="17.7109375" style="2" customWidth="1"/>
    <col min="15110" max="15110" width="13.7109375" style="2" customWidth="1"/>
    <col min="15111" max="15111" width="13.5703125" style="2" customWidth="1"/>
    <col min="15112" max="15112" width="12" style="2" customWidth="1"/>
    <col min="15113" max="15134" width="0" style="2" hidden="1" customWidth="1"/>
    <col min="15135" max="15135" width="9.140625" style="2" customWidth="1"/>
    <col min="15136" max="15136" width="13.28515625" style="2" customWidth="1"/>
    <col min="15137" max="15137" width="10.7109375" style="2" customWidth="1"/>
    <col min="15138" max="15325" width="9.140625" style="2" customWidth="1"/>
    <col min="15326" max="15326" width="4.42578125" style="2" customWidth="1"/>
    <col min="15327" max="15360" width="41.7109375" style="2"/>
    <col min="15361" max="15361" width="7.28515625" style="2" customWidth="1"/>
    <col min="15362" max="15362" width="41.7109375" style="2" customWidth="1"/>
    <col min="15363" max="15363" width="22.42578125" style="2" customWidth="1"/>
    <col min="15364" max="15364" width="12.140625" style="2" customWidth="1"/>
    <col min="15365" max="15365" width="17.7109375" style="2" customWidth="1"/>
    <col min="15366" max="15366" width="13.7109375" style="2" customWidth="1"/>
    <col min="15367" max="15367" width="13.5703125" style="2" customWidth="1"/>
    <col min="15368" max="15368" width="12" style="2" customWidth="1"/>
    <col min="15369" max="15390" width="0" style="2" hidden="1" customWidth="1"/>
    <col min="15391" max="15391" width="9.140625" style="2" customWidth="1"/>
    <col min="15392" max="15392" width="13.28515625" style="2" customWidth="1"/>
    <col min="15393" max="15393" width="10.7109375" style="2" customWidth="1"/>
    <col min="15394" max="15581" width="9.140625" style="2" customWidth="1"/>
    <col min="15582" max="15582" width="4.42578125" style="2" customWidth="1"/>
    <col min="15583" max="15616" width="41.7109375" style="2"/>
    <col min="15617" max="15617" width="7.28515625" style="2" customWidth="1"/>
    <col min="15618" max="15618" width="41.7109375" style="2" customWidth="1"/>
    <col min="15619" max="15619" width="22.42578125" style="2" customWidth="1"/>
    <col min="15620" max="15620" width="12.140625" style="2" customWidth="1"/>
    <col min="15621" max="15621" width="17.7109375" style="2" customWidth="1"/>
    <col min="15622" max="15622" width="13.7109375" style="2" customWidth="1"/>
    <col min="15623" max="15623" width="13.5703125" style="2" customWidth="1"/>
    <col min="15624" max="15624" width="12" style="2" customWidth="1"/>
    <col min="15625" max="15646" width="0" style="2" hidden="1" customWidth="1"/>
    <col min="15647" max="15647" width="9.140625" style="2" customWidth="1"/>
    <col min="15648" max="15648" width="13.28515625" style="2" customWidth="1"/>
    <col min="15649" max="15649" width="10.7109375" style="2" customWidth="1"/>
    <col min="15650" max="15837" width="9.140625" style="2" customWidth="1"/>
    <col min="15838" max="15838" width="4.42578125" style="2" customWidth="1"/>
    <col min="15839" max="15872" width="41.7109375" style="2"/>
    <col min="15873" max="15873" width="7.28515625" style="2" customWidth="1"/>
    <col min="15874" max="15874" width="41.7109375" style="2" customWidth="1"/>
    <col min="15875" max="15875" width="22.42578125" style="2" customWidth="1"/>
    <col min="15876" max="15876" width="12.140625" style="2" customWidth="1"/>
    <col min="15877" max="15877" width="17.7109375" style="2" customWidth="1"/>
    <col min="15878" max="15878" width="13.7109375" style="2" customWidth="1"/>
    <col min="15879" max="15879" width="13.5703125" style="2" customWidth="1"/>
    <col min="15880" max="15880" width="12" style="2" customWidth="1"/>
    <col min="15881" max="15902" width="0" style="2" hidden="1" customWidth="1"/>
    <col min="15903" max="15903" width="9.140625" style="2" customWidth="1"/>
    <col min="15904" max="15904" width="13.28515625" style="2" customWidth="1"/>
    <col min="15905" max="15905" width="10.7109375" style="2" customWidth="1"/>
    <col min="15906" max="16093" width="9.140625" style="2" customWidth="1"/>
    <col min="16094" max="16094" width="4.42578125" style="2" customWidth="1"/>
    <col min="16095" max="16128" width="41.7109375" style="2"/>
    <col min="16129" max="16129" width="7.28515625" style="2" customWidth="1"/>
    <col min="16130" max="16130" width="41.7109375" style="2" customWidth="1"/>
    <col min="16131" max="16131" width="22.42578125" style="2" customWidth="1"/>
    <col min="16132" max="16132" width="12.140625" style="2" customWidth="1"/>
    <col min="16133" max="16133" width="17.7109375" style="2" customWidth="1"/>
    <col min="16134" max="16134" width="13.7109375" style="2" customWidth="1"/>
    <col min="16135" max="16135" width="13.5703125" style="2" customWidth="1"/>
    <col min="16136" max="16136" width="12" style="2" customWidth="1"/>
    <col min="16137" max="16158" width="0" style="2" hidden="1" customWidth="1"/>
    <col min="16159" max="16159" width="9.140625" style="2" customWidth="1"/>
    <col min="16160" max="16160" width="13.28515625" style="2" customWidth="1"/>
    <col min="16161" max="16161" width="10.7109375" style="2" customWidth="1"/>
    <col min="16162" max="16349" width="9.140625" style="2" customWidth="1"/>
    <col min="16350" max="16350" width="4.42578125" style="2" customWidth="1"/>
    <col min="16351" max="16384" width="41.7109375" style="2"/>
  </cols>
  <sheetData>
    <row r="1" spans="1:32" ht="58.15" customHeight="1">
      <c r="A1" s="121" t="s">
        <v>171</v>
      </c>
      <c r="B1" s="121"/>
      <c r="C1" s="121"/>
      <c r="D1" s="121"/>
      <c r="E1" s="121"/>
      <c r="F1" s="121"/>
      <c r="G1" s="121"/>
      <c r="H1" s="121"/>
    </row>
    <row r="2" spans="1:32" ht="26.25" customHeight="1">
      <c r="F2" s="122" t="s">
        <v>54</v>
      </c>
      <c r="G2" s="122"/>
      <c r="H2" s="122"/>
    </row>
    <row r="3" spans="1:32" ht="43.15" customHeight="1">
      <c r="A3" s="5" t="s">
        <v>0</v>
      </c>
      <c r="B3" s="5" t="s">
        <v>55</v>
      </c>
      <c r="C3" s="5" t="s">
        <v>1</v>
      </c>
      <c r="D3" s="5" t="s">
        <v>56</v>
      </c>
      <c r="E3" s="5" t="s">
        <v>97</v>
      </c>
      <c r="F3" s="5" t="s">
        <v>57</v>
      </c>
      <c r="G3" s="5" t="s">
        <v>58</v>
      </c>
      <c r="H3" s="60" t="s">
        <v>83</v>
      </c>
      <c r="I3" s="24"/>
      <c r="J3" s="66" t="e">
        <f>#REF!-53518476</f>
        <v>#REF!</v>
      </c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6" t="s">
        <v>2</v>
      </c>
    </row>
    <row r="4" spans="1:32" s="13" customFormat="1" ht="27" customHeight="1">
      <c r="A4" s="8"/>
      <c r="B4" s="9" t="s">
        <v>59</v>
      </c>
      <c r="C4" s="8"/>
      <c r="D4" s="10"/>
      <c r="E4" s="11">
        <f>E5+E32+E47</f>
        <v>128318000</v>
      </c>
      <c r="F4" s="11">
        <f t="shared" ref="F4:G4" si="0">F5+F32+F47</f>
        <v>74888286.471000001</v>
      </c>
      <c r="G4" s="11">
        <f t="shared" si="0"/>
        <v>52429713.528999999</v>
      </c>
      <c r="H4" s="12">
        <f>F4/E4*100</f>
        <v>58.361481998628406</v>
      </c>
      <c r="I4" s="15"/>
      <c r="J4" s="67"/>
      <c r="K4" s="15"/>
      <c r="L4" s="67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67"/>
      <c r="AE4" s="15"/>
    </row>
    <row r="5" spans="1:32" s="13" customFormat="1" ht="25.15" customHeight="1">
      <c r="A5" s="8" t="s">
        <v>3</v>
      </c>
      <c r="B5" s="16" t="s">
        <v>60</v>
      </c>
      <c r="C5" s="8"/>
      <c r="D5" s="10"/>
      <c r="E5" s="11">
        <f>E6+E14</f>
        <v>20073000</v>
      </c>
      <c r="F5" s="11">
        <f>SUM(F15:F31)</f>
        <v>12802484.181</v>
      </c>
      <c r="G5" s="11">
        <f>SUM(G15:G31)</f>
        <v>6270515.8190000001</v>
      </c>
      <c r="H5" s="12">
        <f>F5/E5*100</f>
        <v>63.779625272754444</v>
      </c>
      <c r="I5" s="15"/>
      <c r="J5" s="67" t="e">
        <f>#REF!-F5</f>
        <v>#REF!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4"/>
    </row>
    <row r="6" spans="1:32" s="13" customFormat="1" ht="28.5" customHeight="1">
      <c r="A6" s="61" t="s">
        <v>61</v>
      </c>
      <c r="B6" s="62" t="s">
        <v>16</v>
      </c>
      <c r="C6" s="61"/>
      <c r="D6" s="63"/>
      <c r="E6" s="64">
        <f>SUM(E7:E13)</f>
        <v>1000000</v>
      </c>
      <c r="F6" s="64">
        <v>0</v>
      </c>
      <c r="G6" s="64">
        <v>1000</v>
      </c>
      <c r="H6" s="68">
        <f>F6/E6*100</f>
        <v>0</v>
      </c>
      <c r="J6" s="14"/>
      <c r="AE6" s="65"/>
    </row>
    <row r="7" spans="1:32" s="13" customFormat="1" ht="35.25" customHeight="1">
      <c r="A7" s="56">
        <v>1</v>
      </c>
      <c r="B7" s="21" t="s">
        <v>86</v>
      </c>
      <c r="C7" s="18" t="s">
        <v>93</v>
      </c>
      <c r="D7" s="10"/>
      <c r="E7" s="19">
        <v>120000</v>
      </c>
      <c r="F7" s="20"/>
      <c r="G7" s="20"/>
      <c r="H7" s="68">
        <f t="shared" ref="H7:H50" si="1">F7/E7*100</f>
        <v>0</v>
      </c>
      <c r="J7" s="14"/>
      <c r="AE7" s="15"/>
    </row>
    <row r="8" spans="1:32" s="13" customFormat="1" ht="35.25" customHeight="1">
      <c r="A8" s="56">
        <v>2</v>
      </c>
      <c r="B8" s="21" t="s">
        <v>87</v>
      </c>
      <c r="C8" s="18" t="s">
        <v>82</v>
      </c>
      <c r="D8" s="10"/>
      <c r="E8" s="19">
        <v>100000</v>
      </c>
      <c r="F8" s="20"/>
      <c r="G8" s="20"/>
      <c r="H8" s="68">
        <f t="shared" si="1"/>
        <v>0</v>
      </c>
      <c r="J8" s="14"/>
      <c r="AE8" s="15"/>
    </row>
    <row r="9" spans="1:32" s="13" customFormat="1" ht="35.25" customHeight="1">
      <c r="A9" s="56">
        <v>3</v>
      </c>
      <c r="B9" s="21" t="s">
        <v>88</v>
      </c>
      <c r="C9" s="18" t="s">
        <v>94</v>
      </c>
      <c r="D9" s="10"/>
      <c r="E9" s="19">
        <v>100000</v>
      </c>
      <c r="F9" s="20"/>
      <c r="G9" s="20"/>
      <c r="H9" s="68">
        <f t="shared" si="1"/>
        <v>0</v>
      </c>
      <c r="J9" s="14"/>
      <c r="AE9" s="15"/>
    </row>
    <row r="10" spans="1:32" s="13" customFormat="1" ht="35.25" customHeight="1">
      <c r="A10" s="56">
        <v>4</v>
      </c>
      <c r="B10" s="21" t="s">
        <v>89</v>
      </c>
      <c r="C10" s="18" t="s">
        <v>95</v>
      </c>
      <c r="D10" s="10"/>
      <c r="E10" s="19">
        <v>200000</v>
      </c>
      <c r="F10" s="20"/>
      <c r="G10" s="20"/>
      <c r="H10" s="68">
        <f t="shared" si="1"/>
        <v>0</v>
      </c>
      <c r="J10" s="14"/>
      <c r="AE10" s="15"/>
    </row>
    <row r="11" spans="1:32" s="13" customFormat="1" ht="35.25" customHeight="1">
      <c r="A11" s="56">
        <v>5</v>
      </c>
      <c r="B11" s="21" t="s">
        <v>90</v>
      </c>
      <c r="C11" s="18" t="s">
        <v>95</v>
      </c>
      <c r="D11" s="10"/>
      <c r="E11" s="19">
        <v>250000</v>
      </c>
      <c r="F11" s="20"/>
      <c r="G11" s="20"/>
      <c r="H11" s="68">
        <f t="shared" si="1"/>
        <v>0</v>
      </c>
      <c r="J11" s="14"/>
      <c r="AE11" s="15"/>
    </row>
    <row r="12" spans="1:32" s="13" customFormat="1" ht="35.25" customHeight="1">
      <c r="A12" s="56">
        <v>6</v>
      </c>
      <c r="B12" s="17" t="s">
        <v>91</v>
      </c>
      <c r="C12" s="18" t="s">
        <v>38</v>
      </c>
      <c r="D12" s="10"/>
      <c r="E12" s="19">
        <v>120000</v>
      </c>
      <c r="F12" s="20"/>
      <c r="G12" s="20"/>
      <c r="H12" s="68">
        <f t="shared" si="1"/>
        <v>0</v>
      </c>
      <c r="J12" s="14"/>
      <c r="AE12" s="15"/>
    </row>
    <row r="13" spans="1:32" s="13" customFormat="1" ht="35.25" customHeight="1">
      <c r="A13" s="56">
        <v>7</v>
      </c>
      <c r="B13" s="17" t="s">
        <v>92</v>
      </c>
      <c r="C13" s="18" t="s">
        <v>96</v>
      </c>
      <c r="D13" s="10"/>
      <c r="E13" s="19">
        <v>110000</v>
      </c>
      <c r="F13" s="20"/>
      <c r="G13" s="20"/>
      <c r="H13" s="68">
        <f t="shared" si="1"/>
        <v>0</v>
      </c>
      <c r="J13" s="14"/>
      <c r="AE13" s="15"/>
    </row>
    <row r="14" spans="1:32" s="13" customFormat="1" ht="35.25" customHeight="1">
      <c r="A14" s="8" t="s">
        <v>64</v>
      </c>
      <c r="B14" s="16" t="s">
        <v>65</v>
      </c>
      <c r="C14" s="8"/>
      <c r="D14" s="10"/>
      <c r="E14" s="11">
        <f>SUM(E15:E31)</f>
        <v>19073000</v>
      </c>
      <c r="F14" s="11">
        <f>SUM(F15:F31)</f>
        <v>12802484.181</v>
      </c>
      <c r="G14" s="11">
        <f>SUM(G15:G31)</f>
        <v>6270515.8190000001</v>
      </c>
      <c r="H14" s="68">
        <f t="shared" si="1"/>
        <v>67.123599753578361</v>
      </c>
      <c r="J14" s="14"/>
      <c r="AE14" s="15"/>
    </row>
    <row r="15" spans="1:32" ht="35.25" customHeight="1">
      <c r="A15" s="44" t="s">
        <v>18</v>
      </c>
      <c r="B15" s="45" t="s">
        <v>5</v>
      </c>
      <c r="C15" s="48" t="s">
        <v>66</v>
      </c>
      <c r="D15" s="23"/>
      <c r="E15" s="49">
        <v>1550000</v>
      </c>
      <c r="F15" s="49">
        <v>1547537</v>
      </c>
      <c r="G15" s="20">
        <f>E15-F15</f>
        <v>2463</v>
      </c>
      <c r="H15" s="68">
        <f t="shared" si="1"/>
        <v>99.841096774193545</v>
      </c>
      <c r="J15" s="7"/>
      <c r="AE15" s="24"/>
    </row>
    <row r="16" spans="1:32" s="13" customFormat="1" ht="35.25" customHeight="1">
      <c r="A16" s="44" t="s">
        <v>19</v>
      </c>
      <c r="B16" s="46" t="s">
        <v>14</v>
      </c>
      <c r="C16" s="48" t="s">
        <v>84</v>
      </c>
      <c r="D16" s="23"/>
      <c r="E16" s="50">
        <v>3950000</v>
      </c>
      <c r="F16" s="52">
        <v>3950000</v>
      </c>
      <c r="G16" s="20"/>
      <c r="H16" s="68">
        <f t="shared" si="1"/>
        <v>100</v>
      </c>
      <c r="J16" s="7"/>
      <c r="AE16" s="15"/>
    </row>
    <row r="17" spans="1:32" s="25" customFormat="1" ht="35.25" customHeight="1">
      <c r="A17" s="44" t="s">
        <v>42</v>
      </c>
      <c r="B17" s="47" t="s">
        <v>102</v>
      </c>
      <c r="C17" s="48" t="s">
        <v>73</v>
      </c>
      <c r="D17" s="23"/>
      <c r="E17" s="51">
        <v>3223000</v>
      </c>
      <c r="F17" s="52">
        <v>568452</v>
      </c>
      <c r="G17" s="20">
        <f t="shared" ref="G17:G31" si="2">E17-F17</f>
        <v>2654548</v>
      </c>
      <c r="H17" s="68">
        <f t="shared" si="1"/>
        <v>17.637356500155136</v>
      </c>
      <c r="J17" s="26"/>
      <c r="AE17" s="15"/>
    </row>
    <row r="18" spans="1:32" s="28" customFormat="1" ht="35.25" customHeight="1">
      <c r="A18" s="44" t="s">
        <v>43</v>
      </c>
      <c r="B18" s="47" t="s">
        <v>12</v>
      </c>
      <c r="C18" s="48" t="s">
        <v>73</v>
      </c>
      <c r="D18" s="27"/>
      <c r="E18" s="51">
        <f>1000000-63873</f>
        <v>936127</v>
      </c>
      <c r="F18" s="52">
        <v>936127</v>
      </c>
      <c r="G18" s="20"/>
      <c r="H18" s="68">
        <f t="shared" si="1"/>
        <v>100</v>
      </c>
      <c r="J18" s="29"/>
      <c r="AE18" s="30"/>
    </row>
    <row r="19" spans="1:32" s="31" customFormat="1" ht="35.25" customHeight="1">
      <c r="A19" s="44" t="s">
        <v>44</v>
      </c>
      <c r="B19" s="47" t="s">
        <v>13</v>
      </c>
      <c r="C19" s="48" t="s">
        <v>29</v>
      </c>
      <c r="D19" s="23"/>
      <c r="E19" s="51">
        <f>350000-37711</f>
        <v>312289</v>
      </c>
      <c r="F19" s="49">
        <v>312289</v>
      </c>
      <c r="G19" s="20"/>
      <c r="H19" s="68">
        <f t="shared" si="1"/>
        <v>100</v>
      </c>
      <c r="J19" s="26"/>
      <c r="AE19" s="24"/>
    </row>
    <row r="20" spans="1:32" s="31" customFormat="1" ht="35.25" customHeight="1">
      <c r="A20" s="44" t="s">
        <v>45</v>
      </c>
      <c r="B20" s="47" t="s">
        <v>40</v>
      </c>
      <c r="C20" s="48" t="s">
        <v>37</v>
      </c>
      <c r="D20" s="23"/>
      <c r="E20" s="51">
        <v>1810000</v>
      </c>
      <c r="F20" s="53">
        <f>340543-90000</f>
        <v>250543</v>
      </c>
      <c r="G20" s="20">
        <f t="shared" si="2"/>
        <v>1559457</v>
      </c>
      <c r="H20" s="68">
        <f t="shared" si="1"/>
        <v>13.842154696132598</v>
      </c>
      <c r="J20" s="26"/>
      <c r="AE20" s="24"/>
    </row>
    <row r="21" spans="1:32" s="31" customFormat="1" ht="35.25" customHeight="1">
      <c r="A21" s="44" t="s">
        <v>22</v>
      </c>
      <c r="B21" s="47" t="s">
        <v>50</v>
      </c>
      <c r="C21" s="48" t="s">
        <v>35</v>
      </c>
      <c r="D21" s="23"/>
      <c r="E21" s="51">
        <v>940000</v>
      </c>
      <c r="F21" s="53">
        <v>940000</v>
      </c>
      <c r="G21" s="20"/>
      <c r="H21" s="68">
        <f t="shared" si="1"/>
        <v>100</v>
      </c>
      <c r="J21" s="26"/>
      <c r="AE21" s="24"/>
    </row>
    <row r="22" spans="1:32" s="31" customFormat="1" ht="35.25" customHeight="1">
      <c r="A22" s="44" t="s">
        <v>70</v>
      </c>
      <c r="B22" s="47" t="s">
        <v>62</v>
      </c>
      <c r="C22" s="48" t="s">
        <v>34</v>
      </c>
      <c r="D22" s="23"/>
      <c r="E22" s="51">
        <v>450000</v>
      </c>
      <c r="F22" s="53">
        <v>104178</v>
      </c>
      <c r="G22" s="20">
        <f t="shared" si="2"/>
        <v>345822</v>
      </c>
      <c r="H22" s="68">
        <f t="shared" si="1"/>
        <v>23.150666666666666</v>
      </c>
      <c r="J22" s="26"/>
      <c r="AE22" s="24"/>
    </row>
    <row r="23" spans="1:32" s="31" customFormat="1" ht="35.25" customHeight="1">
      <c r="A23" s="44" t="s">
        <v>71</v>
      </c>
      <c r="B23" s="47" t="s">
        <v>51</v>
      </c>
      <c r="C23" s="48" t="s">
        <v>33</v>
      </c>
      <c r="D23" s="23"/>
      <c r="E23" s="51">
        <v>960000</v>
      </c>
      <c r="F23" s="53">
        <v>960000</v>
      </c>
      <c r="G23" s="20"/>
      <c r="H23" s="68">
        <f t="shared" si="1"/>
        <v>100</v>
      </c>
      <c r="J23" s="26"/>
      <c r="AE23" s="24"/>
    </row>
    <row r="24" spans="1:32" s="31" customFormat="1" ht="35.25" customHeight="1">
      <c r="A24" s="44" t="s">
        <v>103</v>
      </c>
      <c r="B24" s="47" t="s">
        <v>7</v>
      </c>
      <c r="C24" s="48" t="s">
        <v>32</v>
      </c>
      <c r="D24" s="23"/>
      <c r="E24" s="51">
        <f>1050000-32212.819</f>
        <v>1017787.181</v>
      </c>
      <c r="F24" s="53">
        <v>1017787.181</v>
      </c>
      <c r="G24" s="20"/>
      <c r="H24" s="68">
        <f t="shared" si="1"/>
        <v>100</v>
      </c>
      <c r="J24" s="26"/>
      <c r="AE24" s="24"/>
    </row>
    <row r="25" spans="1:32" s="25" customFormat="1" ht="35.25" customHeight="1">
      <c r="A25" s="44" t="s">
        <v>104</v>
      </c>
      <c r="B25" s="47" t="s">
        <v>8</v>
      </c>
      <c r="C25" s="48" t="s">
        <v>25</v>
      </c>
      <c r="D25" s="23"/>
      <c r="E25" s="51">
        <v>360000</v>
      </c>
      <c r="F25" s="53">
        <v>328784</v>
      </c>
      <c r="G25" s="20">
        <f t="shared" si="2"/>
        <v>31216</v>
      </c>
      <c r="H25" s="68">
        <f t="shared" si="1"/>
        <v>91.328888888888898</v>
      </c>
      <c r="J25" s="7"/>
      <c r="AE25" s="15"/>
    </row>
    <row r="26" spans="1:32" s="31" customFormat="1" ht="35.25" customHeight="1">
      <c r="A26" s="44" t="s">
        <v>72</v>
      </c>
      <c r="B26" s="47" t="s">
        <v>9</v>
      </c>
      <c r="C26" s="48" t="s">
        <v>28</v>
      </c>
      <c r="D26" s="23"/>
      <c r="E26" s="51">
        <v>360000</v>
      </c>
      <c r="F26" s="53">
        <v>360000</v>
      </c>
      <c r="G26" s="20"/>
      <c r="H26" s="68">
        <f t="shared" si="1"/>
        <v>100</v>
      </c>
      <c r="J26" s="26"/>
      <c r="AE26" s="24"/>
    </row>
    <row r="27" spans="1:32" s="31" customFormat="1" ht="35.25" customHeight="1">
      <c r="A27" s="44" t="s">
        <v>74</v>
      </c>
      <c r="B27" s="47" t="s">
        <v>39</v>
      </c>
      <c r="C27" s="48" t="s">
        <v>31</v>
      </c>
      <c r="D27" s="23"/>
      <c r="E27" s="51">
        <f>560000-33213</f>
        <v>526787</v>
      </c>
      <c r="F27" s="53">
        <v>526787</v>
      </c>
      <c r="G27" s="20"/>
      <c r="H27" s="68">
        <f t="shared" si="1"/>
        <v>100</v>
      </c>
      <c r="J27" s="26"/>
      <c r="AE27" s="24"/>
    </row>
    <row r="28" spans="1:32" s="31" customFormat="1" ht="35.25" customHeight="1">
      <c r="A28" s="44" t="s">
        <v>75</v>
      </c>
      <c r="B28" s="47" t="s">
        <v>52</v>
      </c>
      <c r="C28" s="48" t="s">
        <v>67</v>
      </c>
      <c r="D28" s="23"/>
      <c r="E28" s="51">
        <v>350000</v>
      </c>
      <c r="F28" s="53">
        <v>350000</v>
      </c>
      <c r="G28" s="20"/>
      <c r="H28" s="68">
        <f t="shared" si="1"/>
        <v>100</v>
      </c>
      <c r="J28" s="26"/>
      <c r="AE28" s="24"/>
    </row>
    <row r="29" spans="1:32" s="31" customFormat="1" ht="35.25" customHeight="1">
      <c r="A29" s="44" t="s">
        <v>76</v>
      </c>
      <c r="B29" s="47" t="s">
        <v>15</v>
      </c>
      <c r="C29" s="48" t="s">
        <v>27</v>
      </c>
      <c r="D29" s="23"/>
      <c r="E29" s="51">
        <f>650000+300390</f>
        <v>950390</v>
      </c>
      <c r="F29" s="53">
        <v>650000</v>
      </c>
      <c r="G29" s="20">
        <f t="shared" si="2"/>
        <v>300390</v>
      </c>
      <c r="H29" s="68">
        <f t="shared" si="1"/>
        <v>68.392975515314774</v>
      </c>
      <c r="J29" s="26"/>
      <c r="AE29" s="24"/>
    </row>
    <row r="30" spans="1:32" s="31" customFormat="1" ht="35.25" customHeight="1">
      <c r="A30" s="22" t="s">
        <v>77</v>
      </c>
      <c r="B30" s="47" t="s">
        <v>105</v>
      </c>
      <c r="C30" s="48" t="s">
        <v>23</v>
      </c>
      <c r="D30" s="23"/>
      <c r="E30" s="51">
        <v>740000</v>
      </c>
      <c r="F30" s="53"/>
      <c r="G30" s="20">
        <f t="shared" si="2"/>
        <v>740000</v>
      </c>
      <c r="H30" s="68">
        <f t="shared" si="1"/>
        <v>0</v>
      </c>
      <c r="J30" s="26"/>
      <c r="AE30" s="24"/>
    </row>
    <row r="31" spans="1:32" s="31" customFormat="1" ht="35.25" customHeight="1">
      <c r="A31" s="22" t="s">
        <v>78</v>
      </c>
      <c r="B31" s="45" t="s">
        <v>106</v>
      </c>
      <c r="C31" s="48" t="s">
        <v>73</v>
      </c>
      <c r="D31" s="23"/>
      <c r="E31" s="52">
        <v>636619.81900000002</v>
      </c>
      <c r="F31" s="49"/>
      <c r="G31" s="20">
        <f t="shared" si="2"/>
        <v>636619.81900000002</v>
      </c>
      <c r="H31" s="68">
        <f t="shared" si="1"/>
        <v>0</v>
      </c>
      <c r="J31" s="26"/>
      <c r="AE31" s="24"/>
    </row>
    <row r="32" spans="1:32" s="13" customFormat="1" ht="35.25" customHeight="1">
      <c r="A32" s="8" t="s">
        <v>4</v>
      </c>
      <c r="B32" s="16" t="s">
        <v>46</v>
      </c>
      <c r="C32" s="8"/>
      <c r="D32" s="10"/>
      <c r="E32" s="11">
        <f>SUM(E33:E46)</f>
        <v>14245000</v>
      </c>
      <c r="F32" s="11">
        <f t="shared" ref="F32:G32" si="3">SUM(F33:F46)</f>
        <v>8190802.29</v>
      </c>
      <c r="G32" s="11">
        <f t="shared" si="3"/>
        <v>6054197.71</v>
      </c>
      <c r="H32" s="68">
        <f t="shared" si="1"/>
        <v>57.499489575289573</v>
      </c>
      <c r="J32" s="14" t="e">
        <f>#REF!-F32</f>
        <v>#REF!</v>
      </c>
      <c r="AE32" s="15"/>
      <c r="AF32" s="14"/>
    </row>
    <row r="33" spans="1:33" s="31" customFormat="1" ht="33" customHeight="1">
      <c r="A33" s="44" t="s">
        <v>18</v>
      </c>
      <c r="B33" s="46" t="s">
        <v>6</v>
      </c>
      <c r="C33" s="48" t="s">
        <v>68</v>
      </c>
      <c r="D33" s="23"/>
      <c r="E33" s="51">
        <v>2000000</v>
      </c>
      <c r="F33" s="52">
        <v>1250000</v>
      </c>
      <c r="G33" s="20">
        <f>E33-F33</f>
        <v>750000</v>
      </c>
      <c r="H33" s="68">
        <f t="shared" si="1"/>
        <v>62.5</v>
      </c>
      <c r="J33" s="26"/>
      <c r="AE33" s="24"/>
    </row>
    <row r="34" spans="1:33" s="31" customFormat="1" ht="33.6" customHeight="1">
      <c r="A34" s="44" t="s">
        <v>19</v>
      </c>
      <c r="B34" s="46" t="s">
        <v>11</v>
      </c>
      <c r="C34" s="48" t="s">
        <v>81</v>
      </c>
      <c r="D34" s="23"/>
      <c r="E34" s="55">
        <v>300000</v>
      </c>
      <c r="F34" s="49">
        <v>300000</v>
      </c>
      <c r="G34" s="20">
        <f t="shared" ref="G34:G46" si="4">E34-F34</f>
        <v>0</v>
      </c>
      <c r="H34" s="68">
        <f t="shared" si="1"/>
        <v>100</v>
      </c>
      <c r="J34" s="26"/>
      <c r="AE34" s="24"/>
    </row>
    <row r="35" spans="1:33" s="31" customFormat="1" ht="33" customHeight="1">
      <c r="A35" s="44" t="s">
        <v>20</v>
      </c>
      <c r="B35" s="47" t="s">
        <v>49</v>
      </c>
      <c r="C35" s="48" t="s">
        <v>36</v>
      </c>
      <c r="D35" s="23"/>
      <c r="E35" s="51">
        <v>1120000</v>
      </c>
      <c r="F35" s="53">
        <v>115761</v>
      </c>
      <c r="G35" s="20">
        <f t="shared" si="4"/>
        <v>1004239</v>
      </c>
      <c r="H35" s="68">
        <f t="shared" si="1"/>
        <v>10.335803571428572</v>
      </c>
      <c r="J35" s="26"/>
      <c r="AE35" s="24"/>
    </row>
    <row r="36" spans="1:33" s="31" customFormat="1" ht="34.15" customHeight="1">
      <c r="A36" s="44" t="s">
        <v>42</v>
      </c>
      <c r="B36" s="47" t="s">
        <v>80</v>
      </c>
      <c r="C36" s="48" t="s">
        <v>69</v>
      </c>
      <c r="D36" s="23"/>
      <c r="E36" s="51">
        <v>546000</v>
      </c>
      <c r="F36" s="53">
        <v>282485</v>
      </c>
      <c r="G36" s="20">
        <f t="shared" si="4"/>
        <v>263515</v>
      </c>
      <c r="H36" s="68">
        <f t="shared" si="1"/>
        <v>51.737179487179489</v>
      </c>
      <c r="J36" s="26"/>
      <c r="AE36" s="24"/>
    </row>
    <row r="37" spans="1:33" s="31" customFormat="1" ht="28.15" customHeight="1">
      <c r="A37" s="44" t="s">
        <v>43</v>
      </c>
      <c r="B37" s="47" t="s">
        <v>79</v>
      </c>
      <c r="C37" s="48" t="s">
        <v>69</v>
      </c>
      <c r="D37" s="23"/>
      <c r="E37" s="51">
        <v>644000</v>
      </c>
      <c r="F37" s="53">
        <v>644000</v>
      </c>
      <c r="G37" s="20">
        <f t="shared" si="4"/>
        <v>0</v>
      </c>
      <c r="H37" s="68">
        <f t="shared" si="1"/>
        <v>100</v>
      </c>
      <c r="J37" s="26"/>
      <c r="AE37" s="24"/>
    </row>
    <row r="38" spans="1:33" s="31" customFormat="1" ht="35.450000000000003" customHeight="1">
      <c r="A38" s="44" t="s">
        <v>44</v>
      </c>
      <c r="B38" s="47" t="s">
        <v>48</v>
      </c>
      <c r="C38" s="48" t="s">
        <v>28</v>
      </c>
      <c r="D38" s="23"/>
      <c r="E38" s="51">
        <v>650000</v>
      </c>
      <c r="F38" s="53">
        <v>650000</v>
      </c>
      <c r="G38" s="20">
        <f t="shared" si="4"/>
        <v>0</v>
      </c>
      <c r="H38" s="68">
        <f t="shared" si="1"/>
        <v>100</v>
      </c>
      <c r="J38" s="26"/>
      <c r="AE38" s="24"/>
    </row>
    <row r="39" spans="1:33" s="31" customFormat="1" ht="36" customHeight="1">
      <c r="A39" s="44" t="s">
        <v>45</v>
      </c>
      <c r="B39" s="45" t="s">
        <v>106</v>
      </c>
      <c r="C39" s="48" t="s">
        <v>73</v>
      </c>
      <c r="D39" s="23"/>
      <c r="E39" s="52">
        <v>1810000</v>
      </c>
      <c r="F39" s="49">
        <v>1000000</v>
      </c>
      <c r="G39" s="20">
        <f t="shared" si="4"/>
        <v>810000</v>
      </c>
      <c r="H39" s="68">
        <f t="shared" si="1"/>
        <v>55.248618784530393</v>
      </c>
      <c r="J39" s="26"/>
      <c r="AE39" s="24"/>
      <c r="AG39" s="34"/>
    </row>
    <row r="40" spans="1:33" ht="49.15" customHeight="1">
      <c r="A40" s="44" t="s">
        <v>22</v>
      </c>
      <c r="B40" s="47" t="s">
        <v>41</v>
      </c>
      <c r="C40" s="48" t="s">
        <v>26</v>
      </c>
      <c r="D40" s="32"/>
      <c r="E40" s="51">
        <v>740000</v>
      </c>
      <c r="F40" s="53">
        <v>740000</v>
      </c>
      <c r="G40" s="20">
        <f t="shared" si="4"/>
        <v>0</v>
      </c>
      <c r="H40" s="68">
        <f t="shared" si="1"/>
        <v>100</v>
      </c>
      <c r="AE40" s="24"/>
      <c r="AF40" s="34"/>
    </row>
    <row r="41" spans="1:33" ht="30.6" customHeight="1">
      <c r="A41" s="44" t="s">
        <v>70</v>
      </c>
      <c r="B41" s="47" t="s">
        <v>47</v>
      </c>
      <c r="C41" s="48" t="s">
        <v>30</v>
      </c>
      <c r="D41" s="32"/>
      <c r="E41" s="51">
        <v>940000</v>
      </c>
      <c r="F41" s="53">
        <v>500000</v>
      </c>
      <c r="G41" s="20">
        <f t="shared" si="4"/>
        <v>440000</v>
      </c>
      <c r="H41" s="68">
        <f t="shared" si="1"/>
        <v>53.191489361702125</v>
      </c>
      <c r="AE41" s="24"/>
      <c r="AF41" s="34"/>
    </row>
    <row r="42" spans="1:33" ht="28.15" customHeight="1">
      <c r="A42" s="44" t="s">
        <v>71</v>
      </c>
      <c r="B42" s="47" t="s">
        <v>10</v>
      </c>
      <c r="C42" s="48" t="s">
        <v>29</v>
      </c>
      <c r="D42" s="32"/>
      <c r="E42" s="51">
        <v>750000</v>
      </c>
      <c r="F42" s="53">
        <v>300000</v>
      </c>
      <c r="G42" s="20">
        <f t="shared" si="4"/>
        <v>450000</v>
      </c>
      <c r="H42" s="68">
        <f t="shared" si="1"/>
        <v>40</v>
      </c>
      <c r="AE42" s="24"/>
      <c r="AF42" s="34"/>
    </row>
    <row r="43" spans="1:33" ht="32.450000000000003" customHeight="1">
      <c r="A43" s="44" t="s">
        <v>103</v>
      </c>
      <c r="B43" s="54" t="s">
        <v>21</v>
      </c>
      <c r="C43" s="48" t="s">
        <v>24</v>
      </c>
      <c r="D43" s="32"/>
      <c r="E43" s="51">
        <v>900000</v>
      </c>
      <c r="F43" s="49">
        <f>879068.99-15512.7</f>
        <v>863556.29</v>
      </c>
      <c r="G43" s="20">
        <f t="shared" si="4"/>
        <v>36443.709999999963</v>
      </c>
      <c r="H43" s="68">
        <f t="shared" si="1"/>
        <v>95.950698888888894</v>
      </c>
      <c r="AE43" s="24"/>
      <c r="AF43" s="34"/>
    </row>
    <row r="44" spans="1:33" ht="33.6" customHeight="1">
      <c r="A44" s="44" t="s">
        <v>104</v>
      </c>
      <c r="B44" s="47" t="s">
        <v>52</v>
      </c>
      <c r="C44" s="48" t="s">
        <v>81</v>
      </c>
      <c r="D44" s="32"/>
      <c r="E44" s="51">
        <v>800000</v>
      </c>
      <c r="F44" s="53">
        <v>300000</v>
      </c>
      <c r="G44" s="20">
        <f t="shared" si="4"/>
        <v>500000</v>
      </c>
      <c r="H44" s="68">
        <f t="shared" si="1"/>
        <v>37.5</v>
      </c>
      <c r="AE44" s="24"/>
      <c r="AF44" s="34"/>
    </row>
    <row r="45" spans="1:33" ht="45" customHeight="1">
      <c r="A45" s="44" t="s">
        <v>72</v>
      </c>
      <c r="B45" s="47" t="s">
        <v>85</v>
      </c>
      <c r="C45" s="48" t="s">
        <v>63</v>
      </c>
      <c r="D45" s="32"/>
      <c r="E45" s="51">
        <v>1800000</v>
      </c>
      <c r="F45" s="53"/>
      <c r="G45" s="20">
        <f t="shared" si="4"/>
        <v>1800000</v>
      </c>
      <c r="H45" s="68">
        <f t="shared" si="1"/>
        <v>0</v>
      </c>
      <c r="AE45" s="24"/>
      <c r="AF45" s="34"/>
    </row>
    <row r="46" spans="1:33" ht="38.450000000000003" customHeight="1">
      <c r="A46" s="44" t="s">
        <v>74</v>
      </c>
      <c r="B46" s="57" t="s">
        <v>107</v>
      </c>
      <c r="C46" s="48" t="s">
        <v>108</v>
      </c>
      <c r="D46" s="32"/>
      <c r="E46" s="51">
        <v>1245000</v>
      </c>
      <c r="F46" s="53">
        <v>1245000</v>
      </c>
      <c r="G46" s="20">
        <f t="shared" si="4"/>
        <v>0</v>
      </c>
      <c r="H46" s="68">
        <f t="shared" si="1"/>
        <v>100</v>
      </c>
      <c r="AE46" s="24"/>
      <c r="AF46" s="34"/>
    </row>
    <row r="47" spans="1:33" s="41" customFormat="1" ht="28.15" customHeight="1">
      <c r="A47" s="36" t="s">
        <v>17</v>
      </c>
      <c r="B47" s="37" t="s">
        <v>98</v>
      </c>
      <c r="C47" s="38"/>
      <c r="D47" s="39"/>
      <c r="E47" s="40">
        <f>SUM(E48:E50)</f>
        <v>94000000</v>
      </c>
      <c r="F47" s="40">
        <f t="shared" ref="F47:G47" si="5">SUM(F48:F50)</f>
        <v>53895000</v>
      </c>
      <c r="G47" s="40">
        <f t="shared" si="5"/>
        <v>40105000</v>
      </c>
      <c r="H47" s="68">
        <f t="shared" si="1"/>
        <v>57.335106382978729</v>
      </c>
      <c r="AE47" s="42"/>
      <c r="AF47" s="43"/>
    </row>
    <row r="48" spans="1:33" ht="34.9" customHeight="1">
      <c r="A48" s="22" t="s">
        <v>18</v>
      </c>
      <c r="B48" s="57" t="s">
        <v>99</v>
      </c>
      <c r="C48" s="48" t="s">
        <v>63</v>
      </c>
      <c r="D48" s="32"/>
      <c r="E48" s="33">
        <v>80000000</v>
      </c>
      <c r="F48" s="33">
        <v>44766000</v>
      </c>
      <c r="G48" s="20">
        <f>E48-F48</f>
        <v>35234000</v>
      </c>
      <c r="H48" s="68">
        <f t="shared" si="1"/>
        <v>55.957500000000003</v>
      </c>
      <c r="AE48" s="24"/>
      <c r="AF48" s="34"/>
    </row>
    <row r="49" spans="1:31" ht="31.9" customHeight="1">
      <c r="A49" s="22" t="s">
        <v>19</v>
      </c>
      <c r="B49" s="58" t="s">
        <v>100</v>
      </c>
      <c r="C49" s="48" t="s">
        <v>63</v>
      </c>
      <c r="D49" s="32"/>
      <c r="E49" s="33">
        <v>7000000</v>
      </c>
      <c r="F49" s="33">
        <f>E49-G49</f>
        <v>5800000</v>
      </c>
      <c r="G49" s="20">
        <v>1200000</v>
      </c>
      <c r="H49" s="68">
        <f t="shared" si="1"/>
        <v>82.857142857142861</v>
      </c>
      <c r="AE49" s="24"/>
    </row>
    <row r="50" spans="1:31" s="31" customFormat="1" ht="33" customHeight="1">
      <c r="A50" s="22" t="s">
        <v>20</v>
      </c>
      <c r="B50" s="59" t="s">
        <v>101</v>
      </c>
      <c r="C50" s="48" t="s">
        <v>63</v>
      </c>
      <c r="D50" s="32"/>
      <c r="E50" s="33">
        <v>7000000</v>
      </c>
      <c r="F50" s="33">
        <v>3329000</v>
      </c>
      <c r="G50" s="20">
        <f t="shared" ref="G50" si="6">E50-F50</f>
        <v>3671000</v>
      </c>
      <c r="H50" s="68">
        <f t="shared" si="1"/>
        <v>47.557142857142857</v>
      </c>
      <c r="J50" s="26"/>
      <c r="AE50" s="24"/>
    </row>
  </sheetData>
  <mergeCells count="2">
    <mergeCell ref="A1:H1"/>
    <mergeCell ref="F2:H2"/>
  </mergeCells>
  <pageMargins left="0.26" right="0.22" top="0.49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5"/>
  <sheetViews>
    <sheetView tabSelected="1" topLeftCell="A4" zoomScale="85" zoomScaleNormal="85" zoomScaleSheetLayoutView="85" workbookViewId="0">
      <selection activeCell="U8" sqref="U8"/>
    </sheetView>
  </sheetViews>
  <sheetFormatPr defaultColWidth="10" defaultRowHeight="15.75"/>
  <cols>
    <col min="1" max="1" width="6" style="69" customWidth="1"/>
    <col min="2" max="2" width="37.7109375" style="70" customWidth="1"/>
    <col min="3" max="4" width="14" style="70" customWidth="1"/>
    <col min="5" max="7" width="14" style="71" customWidth="1"/>
    <col min="8" max="9" width="14" style="120" customWidth="1"/>
    <col min="10" max="10" width="14" style="72" customWidth="1"/>
    <col min="11" max="11" width="23.42578125" style="72" customWidth="1"/>
    <col min="12" max="12" width="14" style="69" customWidth="1"/>
    <col min="13" max="13" width="9.140625" style="69" hidden="1" customWidth="1"/>
    <col min="14" max="14" width="10.140625" style="69" hidden="1" customWidth="1"/>
    <col min="15" max="15" width="9.28515625" style="69" hidden="1" customWidth="1"/>
    <col min="16" max="16" width="11" style="69" bestFit="1" customWidth="1"/>
    <col min="17" max="256" width="10" style="69"/>
    <col min="257" max="257" width="6" style="69" customWidth="1"/>
    <col min="258" max="258" width="37.7109375" style="69" customWidth="1"/>
    <col min="259" max="259" width="14.7109375" style="69" customWidth="1"/>
    <col min="260" max="260" width="12.140625" style="69" customWidth="1"/>
    <col min="261" max="261" width="11" style="69" customWidth="1"/>
    <col min="262" max="262" width="12.140625" style="69" customWidth="1"/>
    <col min="263" max="263" width="11.7109375" style="69" customWidth="1"/>
    <col min="264" max="264" width="10.5703125" style="69" customWidth="1"/>
    <col min="265" max="265" width="9.7109375" style="69" customWidth="1"/>
    <col min="266" max="266" width="10.5703125" style="69" customWidth="1"/>
    <col min="267" max="267" width="15.7109375" style="69" customWidth="1"/>
    <col min="268" max="268" width="7.42578125" style="69" customWidth="1"/>
    <col min="269" max="271" width="0" style="69" hidden="1" customWidth="1"/>
    <col min="272" max="272" width="11" style="69" bestFit="1" customWidth="1"/>
    <col min="273" max="512" width="10" style="69"/>
    <col min="513" max="513" width="6" style="69" customWidth="1"/>
    <col min="514" max="514" width="37.7109375" style="69" customWidth="1"/>
    <col min="515" max="515" width="14.7109375" style="69" customWidth="1"/>
    <col min="516" max="516" width="12.140625" style="69" customWidth="1"/>
    <col min="517" max="517" width="11" style="69" customWidth="1"/>
    <col min="518" max="518" width="12.140625" style="69" customWidth="1"/>
    <col min="519" max="519" width="11.7109375" style="69" customWidth="1"/>
    <col min="520" max="520" width="10.5703125" style="69" customWidth="1"/>
    <col min="521" max="521" width="9.7109375" style="69" customWidth="1"/>
    <col min="522" max="522" width="10.5703125" style="69" customWidth="1"/>
    <col min="523" max="523" width="15.7109375" style="69" customWidth="1"/>
    <col min="524" max="524" width="7.42578125" style="69" customWidth="1"/>
    <col min="525" max="527" width="0" style="69" hidden="1" customWidth="1"/>
    <col min="528" max="528" width="11" style="69" bestFit="1" customWidth="1"/>
    <col min="529" max="768" width="10" style="69"/>
    <col min="769" max="769" width="6" style="69" customWidth="1"/>
    <col min="770" max="770" width="37.7109375" style="69" customWidth="1"/>
    <col min="771" max="771" width="14.7109375" style="69" customWidth="1"/>
    <col min="772" max="772" width="12.140625" style="69" customWidth="1"/>
    <col min="773" max="773" width="11" style="69" customWidth="1"/>
    <col min="774" max="774" width="12.140625" style="69" customWidth="1"/>
    <col min="775" max="775" width="11.7109375" style="69" customWidth="1"/>
    <col min="776" max="776" width="10.5703125" style="69" customWidth="1"/>
    <col min="777" max="777" width="9.7109375" style="69" customWidth="1"/>
    <col min="778" max="778" width="10.5703125" style="69" customWidth="1"/>
    <col min="779" max="779" width="15.7109375" style="69" customWidth="1"/>
    <col min="780" max="780" width="7.42578125" style="69" customWidth="1"/>
    <col min="781" max="783" width="0" style="69" hidden="1" customWidth="1"/>
    <col min="784" max="784" width="11" style="69" bestFit="1" customWidth="1"/>
    <col min="785" max="1024" width="10" style="69"/>
    <col min="1025" max="1025" width="6" style="69" customWidth="1"/>
    <col min="1026" max="1026" width="37.7109375" style="69" customWidth="1"/>
    <col min="1027" max="1027" width="14.7109375" style="69" customWidth="1"/>
    <col min="1028" max="1028" width="12.140625" style="69" customWidth="1"/>
    <col min="1029" max="1029" width="11" style="69" customWidth="1"/>
    <col min="1030" max="1030" width="12.140625" style="69" customWidth="1"/>
    <col min="1031" max="1031" width="11.7109375" style="69" customWidth="1"/>
    <col min="1032" max="1032" width="10.5703125" style="69" customWidth="1"/>
    <col min="1033" max="1033" width="9.7109375" style="69" customWidth="1"/>
    <col min="1034" max="1034" width="10.5703125" style="69" customWidth="1"/>
    <col min="1035" max="1035" width="15.7109375" style="69" customWidth="1"/>
    <col min="1036" max="1036" width="7.42578125" style="69" customWidth="1"/>
    <col min="1037" max="1039" width="0" style="69" hidden="1" customWidth="1"/>
    <col min="1040" max="1040" width="11" style="69" bestFit="1" customWidth="1"/>
    <col min="1041" max="1280" width="10" style="69"/>
    <col min="1281" max="1281" width="6" style="69" customWidth="1"/>
    <col min="1282" max="1282" width="37.7109375" style="69" customWidth="1"/>
    <col min="1283" max="1283" width="14.7109375" style="69" customWidth="1"/>
    <col min="1284" max="1284" width="12.140625" style="69" customWidth="1"/>
    <col min="1285" max="1285" width="11" style="69" customWidth="1"/>
    <col min="1286" max="1286" width="12.140625" style="69" customWidth="1"/>
    <col min="1287" max="1287" width="11.7109375" style="69" customWidth="1"/>
    <col min="1288" max="1288" width="10.5703125" style="69" customWidth="1"/>
    <col min="1289" max="1289" width="9.7109375" style="69" customWidth="1"/>
    <col min="1290" max="1290" width="10.5703125" style="69" customWidth="1"/>
    <col min="1291" max="1291" width="15.7109375" style="69" customWidth="1"/>
    <col min="1292" max="1292" width="7.42578125" style="69" customWidth="1"/>
    <col min="1293" max="1295" width="0" style="69" hidden="1" customWidth="1"/>
    <col min="1296" max="1296" width="11" style="69" bestFit="1" customWidth="1"/>
    <col min="1297" max="1536" width="10" style="69"/>
    <col min="1537" max="1537" width="6" style="69" customWidth="1"/>
    <col min="1538" max="1538" width="37.7109375" style="69" customWidth="1"/>
    <col min="1539" max="1539" width="14.7109375" style="69" customWidth="1"/>
    <col min="1540" max="1540" width="12.140625" style="69" customWidth="1"/>
    <col min="1541" max="1541" width="11" style="69" customWidth="1"/>
    <col min="1542" max="1542" width="12.140625" style="69" customWidth="1"/>
    <col min="1543" max="1543" width="11.7109375" style="69" customWidth="1"/>
    <col min="1544" max="1544" width="10.5703125" style="69" customWidth="1"/>
    <col min="1545" max="1545" width="9.7109375" style="69" customWidth="1"/>
    <col min="1546" max="1546" width="10.5703125" style="69" customWidth="1"/>
    <col min="1547" max="1547" width="15.7109375" style="69" customWidth="1"/>
    <col min="1548" max="1548" width="7.42578125" style="69" customWidth="1"/>
    <col min="1549" max="1551" width="0" style="69" hidden="1" customWidth="1"/>
    <col min="1552" max="1552" width="11" style="69" bestFit="1" customWidth="1"/>
    <col min="1553" max="1792" width="10" style="69"/>
    <col min="1793" max="1793" width="6" style="69" customWidth="1"/>
    <col min="1794" max="1794" width="37.7109375" style="69" customWidth="1"/>
    <col min="1795" max="1795" width="14.7109375" style="69" customWidth="1"/>
    <col min="1796" max="1796" width="12.140625" style="69" customWidth="1"/>
    <col min="1797" max="1797" width="11" style="69" customWidth="1"/>
    <col min="1798" max="1798" width="12.140625" style="69" customWidth="1"/>
    <col min="1799" max="1799" width="11.7109375" style="69" customWidth="1"/>
    <col min="1800" max="1800" width="10.5703125" style="69" customWidth="1"/>
    <col min="1801" max="1801" width="9.7109375" style="69" customWidth="1"/>
    <col min="1802" max="1802" width="10.5703125" style="69" customWidth="1"/>
    <col min="1803" max="1803" width="15.7109375" style="69" customWidth="1"/>
    <col min="1804" max="1804" width="7.42578125" style="69" customWidth="1"/>
    <col min="1805" max="1807" width="0" style="69" hidden="1" customWidth="1"/>
    <col min="1808" max="1808" width="11" style="69" bestFit="1" customWidth="1"/>
    <col min="1809" max="2048" width="10" style="69"/>
    <col min="2049" max="2049" width="6" style="69" customWidth="1"/>
    <col min="2050" max="2050" width="37.7109375" style="69" customWidth="1"/>
    <col min="2051" max="2051" width="14.7109375" style="69" customWidth="1"/>
    <col min="2052" max="2052" width="12.140625" style="69" customWidth="1"/>
    <col min="2053" max="2053" width="11" style="69" customWidth="1"/>
    <col min="2054" max="2054" width="12.140625" style="69" customWidth="1"/>
    <col min="2055" max="2055" width="11.7109375" style="69" customWidth="1"/>
    <col min="2056" max="2056" width="10.5703125" style="69" customWidth="1"/>
    <col min="2057" max="2057" width="9.7109375" style="69" customWidth="1"/>
    <col min="2058" max="2058" width="10.5703125" style="69" customWidth="1"/>
    <col min="2059" max="2059" width="15.7109375" style="69" customWidth="1"/>
    <col min="2060" max="2060" width="7.42578125" style="69" customWidth="1"/>
    <col min="2061" max="2063" width="0" style="69" hidden="1" customWidth="1"/>
    <col min="2064" max="2064" width="11" style="69" bestFit="1" customWidth="1"/>
    <col min="2065" max="2304" width="10" style="69"/>
    <col min="2305" max="2305" width="6" style="69" customWidth="1"/>
    <col min="2306" max="2306" width="37.7109375" style="69" customWidth="1"/>
    <col min="2307" max="2307" width="14.7109375" style="69" customWidth="1"/>
    <col min="2308" max="2308" width="12.140625" style="69" customWidth="1"/>
    <col min="2309" max="2309" width="11" style="69" customWidth="1"/>
    <col min="2310" max="2310" width="12.140625" style="69" customWidth="1"/>
    <col min="2311" max="2311" width="11.7109375" style="69" customWidth="1"/>
    <col min="2312" max="2312" width="10.5703125" style="69" customWidth="1"/>
    <col min="2313" max="2313" width="9.7109375" style="69" customWidth="1"/>
    <col min="2314" max="2314" width="10.5703125" style="69" customWidth="1"/>
    <col min="2315" max="2315" width="15.7109375" style="69" customWidth="1"/>
    <col min="2316" max="2316" width="7.42578125" style="69" customWidth="1"/>
    <col min="2317" max="2319" width="0" style="69" hidden="1" customWidth="1"/>
    <col min="2320" max="2320" width="11" style="69" bestFit="1" customWidth="1"/>
    <col min="2321" max="2560" width="10" style="69"/>
    <col min="2561" max="2561" width="6" style="69" customWidth="1"/>
    <col min="2562" max="2562" width="37.7109375" style="69" customWidth="1"/>
    <col min="2563" max="2563" width="14.7109375" style="69" customWidth="1"/>
    <col min="2564" max="2564" width="12.140625" style="69" customWidth="1"/>
    <col min="2565" max="2565" width="11" style="69" customWidth="1"/>
    <col min="2566" max="2566" width="12.140625" style="69" customWidth="1"/>
    <col min="2567" max="2567" width="11.7109375" style="69" customWidth="1"/>
    <col min="2568" max="2568" width="10.5703125" style="69" customWidth="1"/>
    <col min="2569" max="2569" width="9.7109375" style="69" customWidth="1"/>
    <col min="2570" max="2570" width="10.5703125" style="69" customWidth="1"/>
    <col min="2571" max="2571" width="15.7109375" style="69" customWidth="1"/>
    <col min="2572" max="2572" width="7.42578125" style="69" customWidth="1"/>
    <col min="2573" max="2575" width="0" style="69" hidden="1" customWidth="1"/>
    <col min="2576" max="2576" width="11" style="69" bestFit="1" customWidth="1"/>
    <col min="2577" max="2816" width="10" style="69"/>
    <col min="2817" max="2817" width="6" style="69" customWidth="1"/>
    <col min="2818" max="2818" width="37.7109375" style="69" customWidth="1"/>
    <col min="2819" max="2819" width="14.7109375" style="69" customWidth="1"/>
    <col min="2820" max="2820" width="12.140625" style="69" customWidth="1"/>
    <col min="2821" max="2821" width="11" style="69" customWidth="1"/>
    <col min="2822" max="2822" width="12.140625" style="69" customWidth="1"/>
    <col min="2823" max="2823" width="11.7109375" style="69" customWidth="1"/>
    <col min="2824" max="2824" width="10.5703125" style="69" customWidth="1"/>
    <col min="2825" max="2825" width="9.7109375" style="69" customWidth="1"/>
    <col min="2826" max="2826" width="10.5703125" style="69" customWidth="1"/>
    <col min="2827" max="2827" width="15.7109375" style="69" customWidth="1"/>
    <col min="2828" max="2828" width="7.42578125" style="69" customWidth="1"/>
    <col min="2829" max="2831" width="0" style="69" hidden="1" customWidth="1"/>
    <col min="2832" max="2832" width="11" style="69" bestFit="1" customWidth="1"/>
    <col min="2833" max="3072" width="10" style="69"/>
    <col min="3073" max="3073" width="6" style="69" customWidth="1"/>
    <col min="3074" max="3074" width="37.7109375" style="69" customWidth="1"/>
    <col min="3075" max="3075" width="14.7109375" style="69" customWidth="1"/>
    <col min="3076" max="3076" width="12.140625" style="69" customWidth="1"/>
    <col min="3077" max="3077" width="11" style="69" customWidth="1"/>
    <col min="3078" max="3078" width="12.140625" style="69" customWidth="1"/>
    <col min="3079" max="3079" width="11.7109375" style="69" customWidth="1"/>
    <col min="3080" max="3080" width="10.5703125" style="69" customWidth="1"/>
    <col min="3081" max="3081" width="9.7109375" style="69" customWidth="1"/>
    <col min="3082" max="3082" width="10.5703125" style="69" customWidth="1"/>
    <col min="3083" max="3083" width="15.7109375" style="69" customWidth="1"/>
    <col min="3084" max="3084" width="7.42578125" style="69" customWidth="1"/>
    <col min="3085" max="3087" width="0" style="69" hidden="1" customWidth="1"/>
    <col min="3088" max="3088" width="11" style="69" bestFit="1" customWidth="1"/>
    <col min="3089" max="3328" width="10" style="69"/>
    <col min="3329" max="3329" width="6" style="69" customWidth="1"/>
    <col min="3330" max="3330" width="37.7109375" style="69" customWidth="1"/>
    <col min="3331" max="3331" width="14.7109375" style="69" customWidth="1"/>
    <col min="3332" max="3332" width="12.140625" style="69" customWidth="1"/>
    <col min="3333" max="3333" width="11" style="69" customWidth="1"/>
    <col min="3334" max="3334" width="12.140625" style="69" customWidth="1"/>
    <col min="3335" max="3335" width="11.7109375" style="69" customWidth="1"/>
    <col min="3336" max="3336" width="10.5703125" style="69" customWidth="1"/>
    <col min="3337" max="3337" width="9.7109375" style="69" customWidth="1"/>
    <col min="3338" max="3338" width="10.5703125" style="69" customWidth="1"/>
    <col min="3339" max="3339" width="15.7109375" style="69" customWidth="1"/>
    <col min="3340" max="3340" width="7.42578125" style="69" customWidth="1"/>
    <col min="3341" max="3343" width="0" style="69" hidden="1" customWidth="1"/>
    <col min="3344" max="3344" width="11" style="69" bestFit="1" customWidth="1"/>
    <col min="3345" max="3584" width="10" style="69"/>
    <col min="3585" max="3585" width="6" style="69" customWidth="1"/>
    <col min="3586" max="3586" width="37.7109375" style="69" customWidth="1"/>
    <col min="3587" max="3587" width="14.7109375" style="69" customWidth="1"/>
    <col min="3588" max="3588" width="12.140625" style="69" customWidth="1"/>
    <col min="3589" max="3589" width="11" style="69" customWidth="1"/>
    <col min="3590" max="3590" width="12.140625" style="69" customWidth="1"/>
    <col min="3591" max="3591" width="11.7109375" style="69" customWidth="1"/>
    <col min="3592" max="3592" width="10.5703125" style="69" customWidth="1"/>
    <col min="3593" max="3593" width="9.7109375" style="69" customWidth="1"/>
    <col min="3594" max="3594" width="10.5703125" style="69" customWidth="1"/>
    <col min="3595" max="3595" width="15.7109375" style="69" customWidth="1"/>
    <col min="3596" max="3596" width="7.42578125" style="69" customWidth="1"/>
    <col min="3597" max="3599" width="0" style="69" hidden="1" customWidth="1"/>
    <col min="3600" max="3600" width="11" style="69" bestFit="1" customWidth="1"/>
    <col min="3601" max="3840" width="10" style="69"/>
    <col min="3841" max="3841" width="6" style="69" customWidth="1"/>
    <col min="3842" max="3842" width="37.7109375" style="69" customWidth="1"/>
    <col min="3843" max="3843" width="14.7109375" style="69" customWidth="1"/>
    <col min="3844" max="3844" width="12.140625" style="69" customWidth="1"/>
    <col min="3845" max="3845" width="11" style="69" customWidth="1"/>
    <col min="3846" max="3846" width="12.140625" style="69" customWidth="1"/>
    <col min="3847" max="3847" width="11.7109375" style="69" customWidth="1"/>
    <col min="3848" max="3848" width="10.5703125" style="69" customWidth="1"/>
    <col min="3849" max="3849" width="9.7109375" style="69" customWidth="1"/>
    <col min="3850" max="3850" width="10.5703125" style="69" customWidth="1"/>
    <col min="3851" max="3851" width="15.7109375" style="69" customWidth="1"/>
    <col min="3852" max="3852" width="7.42578125" style="69" customWidth="1"/>
    <col min="3853" max="3855" width="0" style="69" hidden="1" customWidth="1"/>
    <col min="3856" max="3856" width="11" style="69" bestFit="1" customWidth="1"/>
    <col min="3857" max="4096" width="10" style="69"/>
    <col min="4097" max="4097" width="6" style="69" customWidth="1"/>
    <col min="4098" max="4098" width="37.7109375" style="69" customWidth="1"/>
    <col min="4099" max="4099" width="14.7109375" style="69" customWidth="1"/>
    <col min="4100" max="4100" width="12.140625" style="69" customWidth="1"/>
    <col min="4101" max="4101" width="11" style="69" customWidth="1"/>
    <col min="4102" max="4102" width="12.140625" style="69" customWidth="1"/>
    <col min="4103" max="4103" width="11.7109375" style="69" customWidth="1"/>
    <col min="4104" max="4104" width="10.5703125" style="69" customWidth="1"/>
    <col min="4105" max="4105" width="9.7109375" style="69" customWidth="1"/>
    <col min="4106" max="4106" width="10.5703125" style="69" customWidth="1"/>
    <col min="4107" max="4107" width="15.7109375" style="69" customWidth="1"/>
    <col min="4108" max="4108" width="7.42578125" style="69" customWidth="1"/>
    <col min="4109" max="4111" width="0" style="69" hidden="1" customWidth="1"/>
    <col min="4112" max="4112" width="11" style="69" bestFit="1" customWidth="1"/>
    <col min="4113" max="4352" width="10" style="69"/>
    <col min="4353" max="4353" width="6" style="69" customWidth="1"/>
    <col min="4354" max="4354" width="37.7109375" style="69" customWidth="1"/>
    <col min="4355" max="4355" width="14.7109375" style="69" customWidth="1"/>
    <col min="4356" max="4356" width="12.140625" style="69" customWidth="1"/>
    <col min="4357" max="4357" width="11" style="69" customWidth="1"/>
    <col min="4358" max="4358" width="12.140625" style="69" customWidth="1"/>
    <col min="4359" max="4359" width="11.7109375" style="69" customWidth="1"/>
    <col min="4360" max="4360" width="10.5703125" style="69" customWidth="1"/>
    <col min="4361" max="4361" width="9.7109375" style="69" customWidth="1"/>
    <col min="4362" max="4362" width="10.5703125" style="69" customWidth="1"/>
    <col min="4363" max="4363" width="15.7109375" style="69" customWidth="1"/>
    <col min="4364" max="4364" width="7.42578125" style="69" customWidth="1"/>
    <col min="4365" max="4367" width="0" style="69" hidden="1" customWidth="1"/>
    <col min="4368" max="4368" width="11" style="69" bestFit="1" customWidth="1"/>
    <col min="4369" max="4608" width="10" style="69"/>
    <col min="4609" max="4609" width="6" style="69" customWidth="1"/>
    <col min="4610" max="4610" width="37.7109375" style="69" customWidth="1"/>
    <col min="4611" max="4611" width="14.7109375" style="69" customWidth="1"/>
    <col min="4612" max="4612" width="12.140625" style="69" customWidth="1"/>
    <col min="4613" max="4613" width="11" style="69" customWidth="1"/>
    <col min="4614" max="4614" width="12.140625" style="69" customWidth="1"/>
    <col min="4615" max="4615" width="11.7109375" style="69" customWidth="1"/>
    <col min="4616" max="4616" width="10.5703125" style="69" customWidth="1"/>
    <col min="4617" max="4617" width="9.7109375" style="69" customWidth="1"/>
    <col min="4618" max="4618" width="10.5703125" style="69" customWidth="1"/>
    <col min="4619" max="4619" width="15.7109375" style="69" customWidth="1"/>
    <col min="4620" max="4620" width="7.42578125" style="69" customWidth="1"/>
    <col min="4621" max="4623" width="0" style="69" hidden="1" customWidth="1"/>
    <col min="4624" max="4624" width="11" style="69" bestFit="1" customWidth="1"/>
    <col min="4625" max="4864" width="10" style="69"/>
    <col min="4865" max="4865" width="6" style="69" customWidth="1"/>
    <col min="4866" max="4866" width="37.7109375" style="69" customWidth="1"/>
    <col min="4867" max="4867" width="14.7109375" style="69" customWidth="1"/>
    <col min="4868" max="4868" width="12.140625" style="69" customWidth="1"/>
    <col min="4869" max="4869" width="11" style="69" customWidth="1"/>
    <col min="4870" max="4870" width="12.140625" style="69" customWidth="1"/>
    <col min="4871" max="4871" width="11.7109375" style="69" customWidth="1"/>
    <col min="4872" max="4872" width="10.5703125" style="69" customWidth="1"/>
    <col min="4873" max="4873" width="9.7109375" style="69" customWidth="1"/>
    <col min="4874" max="4874" width="10.5703125" style="69" customWidth="1"/>
    <col min="4875" max="4875" width="15.7109375" style="69" customWidth="1"/>
    <col min="4876" max="4876" width="7.42578125" style="69" customWidth="1"/>
    <col min="4877" max="4879" width="0" style="69" hidden="1" customWidth="1"/>
    <col min="4880" max="4880" width="11" style="69" bestFit="1" customWidth="1"/>
    <col min="4881" max="5120" width="10" style="69"/>
    <col min="5121" max="5121" width="6" style="69" customWidth="1"/>
    <col min="5122" max="5122" width="37.7109375" style="69" customWidth="1"/>
    <col min="5123" max="5123" width="14.7109375" style="69" customWidth="1"/>
    <col min="5124" max="5124" width="12.140625" style="69" customWidth="1"/>
    <col min="5125" max="5125" width="11" style="69" customWidth="1"/>
    <col min="5126" max="5126" width="12.140625" style="69" customWidth="1"/>
    <col min="5127" max="5127" width="11.7109375" style="69" customWidth="1"/>
    <col min="5128" max="5128" width="10.5703125" style="69" customWidth="1"/>
    <col min="5129" max="5129" width="9.7109375" style="69" customWidth="1"/>
    <col min="5130" max="5130" width="10.5703125" style="69" customWidth="1"/>
    <col min="5131" max="5131" width="15.7109375" style="69" customWidth="1"/>
    <col min="5132" max="5132" width="7.42578125" style="69" customWidth="1"/>
    <col min="5133" max="5135" width="0" style="69" hidden="1" customWidth="1"/>
    <col min="5136" max="5136" width="11" style="69" bestFit="1" customWidth="1"/>
    <col min="5137" max="5376" width="10" style="69"/>
    <col min="5377" max="5377" width="6" style="69" customWidth="1"/>
    <col min="5378" max="5378" width="37.7109375" style="69" customWidth="1"/>
    <col min="5379" max="5379" width="14.7109375" style="69" customWidth="1"/>
    <col min="5380" max="5380" width="12.140625" style="69" customWidth="1"/>
    <col min="5381" max="5381" width="11" style="69" customWidth="1"/>
    <col min="5382" max="5382" width="12.140625" style="69" customWidth="1"/>
    <col min="5383" max="5383" width="11.7109375" style="69" customWidth="1"/>
    <col min="5384" max="5384" width="10.5703125" style="69" customWidth="1"/>
    <col min="5385" max="5385" width="9.7109375" style="69" customWidth="1"/>
    <col min="5386" max="5386" width="10.5703125" style="69" customWidth="1"/>
    <col min="5387" max="5387" width="15.7109375" style="69" customWidth="1"/>
    <col min="5388" max="5388" width="7.42578125" style="69" customWidth="1"/>
    <col min="5389" max="5391" width="0" style="69" hidden="1" customWidth="1"/>
    <col min="5392" max="5392" width="11" style="69" bestFit="1" customWidth="1"/>
    <col min="5393" max="5632" width="10" style="69"/>
    <col min="5633" max="5633" width="6" style="69" customWidth="1"/>
    <col min="5634" max="5634" width="37.7109375" style="69" customWidth="1"/>
    <col min="5635" max="5635" width="14.7109375" style="69" customWidth="1"/>
    <col min="5636" max="5636" width="12.140625" style="69" customWidth="1"/>
    <col min="5637" max="5637" width="11" style="69" customWidth="1"/>
    <col min="5638" max="5638" width="12.140625" style="69" customWidth="1"/>
    <col min="5639" max="5639" width="11.7109375" style="69" customWidth="1"/>
    <col min="5640" max="5640" width="10.5703125" style="69" customWidth="1"/>
    <col min="5641" max="5641" width="9.7109375" style="69" customWidth="1"/>
    <col min="5642" max="5642" width="10.5703125" style="69" customWidth="1"/>
    <col min="5643" max="5643" width="15.7109375" style="69" customWidth="1"/>
    <col min="5644" max="5644" width="7.42578125" style="69" customWidth="1"/>
    <col min="5645" max="5647" width="0" style="69" hidden="1" customWidth="1"/>
    <col min="5648" max="5648" width="11" style="69" bestFit="1" customWidth="1"/>
    <col min="5649" max="5888" width="10" style="69"/>
    <col min="5889" max="5889" width="6" style="69" customWidth="1"/>
    <col min="5890" max="5890" width="37.7109375" style="69" customWidth="1"/>
    <col min="5891" max="5891" width="14.7109375" style="69" customWidth="1"/>
    <col min="5892" max="5892" width="12.140625" style="69" customWidth="1"/>
    <col min="5893" max="5893" width="11" style="69" customWidth="1"/>
    <col min="5894" max="5894" width="12.140625" style="69" customWidth="1"/>
    <col min="5895" max="5895" width="11.7109375" style="69" customWidth="1"/>
    <col min="5896" max="5896" width="10.5703125" style="69" customWidth="1"/>
    <col min="5897" max="5897" width="9.7109375" style="69" customWidth="1"/>
    <col min="5898" max="5898" width="10.5703125" style="69" customWidth="1"/>
    <col min="5899" max="5899" width="15.7109375" style="69" customWidth="1"/>
    <col min="5900" max="5900" width="7.42578125" style="69" customWidth="1"/>
    <col min="5901" max="5903" width="0" style="69" hidden="1" customWidth="1"/>
    <col min="5904" max="5904" width="11" style="69" bestFit="1" customWidth="1"/>
    <col min="5905" max="6144" width="10" style="69"/>
    <col min="6145" max="6145" width="6" style="69" customWidth="1"/>
    <col min="6146" max="6146" width="37.7109375" style="69" customWidth="1"/>
    <col min="6147" max="6147" width="14.7109375" style="69" customWidth="1"/>
    <col min="6148" max="6148" width="12.140625" style="69" customWidth="1"/>
    <col min="6149" max="6149" width="11" style="69" customWidth="1"/>
    <col min="6150" max="6150" width="12.140625" style="69" customWidth="1"/>
    <col min="6151" max="6151" width="11.7109375" style="69" customWidth="1"/>
    <col min="6152" max="6152" width="10.5703125" style="69" customWidth="1"/>
    <col min="6153" max="6153" width="9.7109375" style="69" customWidth="1"/>
    <col min="6154" max="6154" width="10.5703125" style="69" customWidth="1"/>
    <col min="6155" max="6155" width="15.7109375" style="69" customWidth="1"/>
    <col min="6156" max="6156" width="7.42578125" style="69" customWidth="1"/>
    <col min="6157" max="6159" width="0" style="69" hidden="1" customWidth="1"/>
    <col min="6160" max="6160" width="11" style="69" bestFit="1" customWidth="1"/>
    <col min="6161" max="6400" width="10" style="69"/>
    <col min="6401" max="6401" width="6" style="69" customWidth="1"/>
    <col min="6402" max="6402" width="37.7109375" style="69" customWidth="1"/>
    <col min="6403" max="6403" width="14.7109375" style="69" customWidth="1"/>
    <col min="6404" max="6404" width="12.140625" style="69" customWidth="1"/>
    <col min="6405" max="6405" width="11" style="69" customWidth="1"/>
    <col min="6406" max="6406" width="12.140625" style="69" customWidth="1"/>
    <col min="6407" max="6407" width="11.7109375" style="69" customWidth="1"/>
    <col min="6408" max="6408" width="10.5703125" style="69" customWidth="1"/>
    <col min="6409" max="6409" width="9.7109375" style="69" customWidth="1"/>
    <col min="6410" max="6410" width="10.5703125" style="69" customWidth="1"/>
    <col min="6411" max="6411" width="15.7109375" style="69" customWidth="1"/>
    <col min="6412" max="6412" width="7.42578125" style="69" customWidth="1"/>
    <col min="6413" max="6415" width="0" style="69" hidden="1" customWidth="1"/>
    <col min="6416" max="6416" width="11" style="69" bestFit="1" customWidth="1"/>
    <col min="6417" max="6656" width="10" style="69"/>
    <col min="6657" max="6657" width="6" style="69" customWidth="1"/>
    <col min="6658" max="6658" width="37.7109375" style="69" customWidth="1"/>
    <col min="6659" max="6659" width="14.7109375" style="69" customWidth="1"/>
    <col min="6660" max="6660" width="12.140625" style="69" customWidth="1"/>
    <col min="6661" max="6661" width="11" style="69" customWidth="1"/>
    <col min="6662" max="6662" width="12.140625" style="69" customWidth="1"/>
    <col min="6663" max="6663" width="11.7109375" style="69" customWidth="1"/>
    <col min="6664" max="6664" width="10.5703125" style="69" customWidth="1"/>
    <col min="6665" max="6665" width="9.7109375" style="69" customWidth="1"/>
    <col min="6666" max="6666" width="10.5703125" style="69" customWidth="1"/>
    <col min="6667" max="6667" width="15.7109375" style="69" customWidth="1"/>
    <col min="6668" max="6668" width="7.42578125" style="69" customWidth="1"/>
    <col min="6669" max="6671" width="0" style="69" hidden="1" customWidth="1"/>
    <col min="6672" max="6672" width="11" style="69" bestFit="1" customWidth="1"/>
    <col min="6673" max="6912" width="10" style="69"/>
    <col min="6913" max="6913" width="6" style="69" customWidth="1"/>
    <col min="6914" max="6914" width="37.7109375" style="69" customWidth="1"/>
    <col min="6915" max="6915" width="14.7109375" style="69" customWidth="1"/>
    <col min="6916" max="6916" width="12.140625" style="69" customWidth="1"/>
    <col min="6917" max="6917" width="11" style="69" customWidth="1"/>
    <col min="6918" max="6918" width="12.140625" style="69" customWidth="1"/>
    <col min="6919" max="6919" width="11.7109375" style="69" customWidth="1"/>
    <col min="6920" max="6920" width="10.5703125" style="69" customWidth="1"/>
    <col min="6921" max="6921" width="9.7109375" style="69" customWidth="1"/>
    <col min="6922" max="6922" width="10.5703125" style="69" customWidth="1"/>
    <col min="6923" max="6923" width="15.7109375" style="69" customWidth="1"/>
    <col min="6924" max="6924" width="7.42578125" style="69" customWidth="1"/>
    <col min="6925" max="6927" width="0" style="69" hidden="1" customWidth="1"/>
    <col min="6928" max="6928" width="11" style="69" bestFit="1" customWidth="1"/>
    <col min="6929" max="7168" width="10" style="69"/>
    <col min="7169" max="7169" width="6" style="69" customWidth="1"/>
    <col min="7170" max="7170" width="37.7109375" style="69" customWidth="1"/>
    <col min="7171" max="7171" width="14.7109375" style="69" customWidth="1"/>
    <col min="7172" max="7172" width="12.140625" style="69" customWidth="1"/>
    <col min="7173" max="7173" width="11" style="69" customWidth="1"/>
    <col min="7174" max="7174" width="12.140625" style="69" customWidth="1"/>
    <col min="7175" max="7175" width="11.7109375" style="69" customWidth="1"/>
    <col min="7176" max="7176" width="10.5703125" style="69" customWidth="1"/>
    <col min="7177" max="7177" width="9.7109375" style="69" customWidth="1"/>
    <col min="7178" max="7178" width="10.5703125" style="69" customWidth="1"/>
    <col min="7179" max="7179" width="15.7109375" style="69" customWidth="1"/>
    <col min="7180" max="7180" width="7.42578125" style="69" customWidth="1"/>
    <col min="7181" max="7183" width="0" style="69" hidden="1" customWidth="1"/>
    <col min="7184" max="7184" width="11" style="69" bestFit="1" customWidth="1"/>
    <col min="7185" max="7424" width="10" style="69"/>
    <col min="7425" max="7425" width="6" style="69" customWidth="1"/>
    <col min="7426" max="7426" width="37.7109375" style="69" customWidth="1"/>
    <col min="7427" max="7427" width="14.7109375" style="69" customWidth="1"/>
    <col min="7428" max="7428" width="12.140625" style="69" customWidth="1"/>
    <col min="7429" max="7429" width="11" style="69" customWidth="1"/>
    <col min="7430" max="7430" width="12.140625" style="69" customWidth="1"/>
    <col min="7431" max="7431" width="11.7109375" style="69" customWidth="1"/>
    <col min="7432" max="7432" width="10.5703125" style="69" customWidth="1"/>
    <col min="7433" max="7433" width="9.7109375" style="69" customWidth="1"/>
    <col min="7434" max="7434" width="10.5703125" style="69" customWidth="1"/>
    <col min="7435" max="7435" width="15.7109375" style="69" customWidth="1"/>
    <col min="7436" max="7436" width="7.42578125" style="69" customWidth="1"/>
    <col min="7437" max="7439" width="0" style="69" hidden="1" customWidth="1"/>
    <col min="7440" max="7440" width="11" style="69" bestFit="1" customWidth="1"/>
    <col min="7441" max="7680" width="10" style="69"/>
    <col min="7681" max="7681" width="6" style="69" customWidth="1"/>
    <col min="7682" max="7682" width="37.7109375" style="69" customWidth="1"/>
    <col min="7683" max="7683" width="14.7109375" style="69" customWidth="1"/>
    <col min="7684" max="7684" width="12.140625" style="69" customWidth="1"/>
    <col min="7685" max="7685" width="11" style="69" customWidth="1"/>
    <col min="7686" max="7686" width="12.140625" style="69" customWidth="1"/>
    <col min="7687" max="7687" width="11.7109375" style="69" customWidth="1"/>
    <col min="7688" max="7688" width="10.5703125" style="69" customWidth="1"/>
    <col min="7689" max="7689" width="9.7109375" style="69" customWidth="1"/>
    <col min="7690" max="7690" width="10.5703125" style="69" customWidth="1"/>
    <col min="7691" max="7691" width="15.7109375" style="69" customWidth="1"/>
    <col min="7692" max="7692" width="7.42578125" style="69" customWidth="1"/>
    <col min="7693" max="7695" width="0" style="69" hidden="1" customWidth="1"/>
    <col min="7696" max="7696" width="11" style="69" bestFit="1" customWidth="1"/>
    <col min="7697" max="7936" width="10" style="69"/>
    <col min="7937" max="7937" width="6" style="69" customWidth="1"/>
    <col min="7938" max="7938" width="37.7109375" style="69" customWidth="1"/>
    <col min="7939" max="7939" width="14.7109375" style="69" customWidth="1"/>
    <col min="7940" max="7940" width="12.140625" style="69" customWidth="1"/>
    <col min="7941" max="7941" width="11" style="69" customWidth="1"/>
    <col min="7942" max="7942" width="12.140625" style="69" customWidth="1"/>
    <col min="7943" max="7943" width="11.7109375" style="69" customWidth="1"/>
    <col min="7944" max="7944" width="10.5703125" style="69" customWidth="1"/>
    <col min="7945" max="7945" width="9.7109375" style="69" customWidth="1"/>
    <col min="7946" max="7946" width="10.5703125" style="69" customWidth="1"/>
    <col min="7947" max="7947" width="15.7109375" style="69" customWidth="1"/>
    <col min="7948" max="7948" width="7.42578125" style="69" customWidth="1"/>
    <col min="7949" max="7951" width="0" style="69" hidden="1" customWidth="1"/>
    <col min="7952" max="7952" width="11" style="69" bestFit="1" customWidth="1"/>
    <col min="7953" max="8192" width="10" style="69"/>
    <col min="8193" max="8193" width="6" style="69" customWidth="1"/>
    <col min="8194" max="8194" width="37.7109375" style="69" customWidth="1"/>
    <col min="8195" max="8195" width="14.7109375" style="69" customWidth="1"/>
    <col min="8196" max="8196" width="12.140625" style="69" customWidth="1"/>
    <col min="8197" max="8197" width="11" style="69" customWidth="1"/>
    <col min="8198" max="8198" width="12.140625" style="69" customWidth="1"/>
    <col min="8199" max="8199" width="11.7109375" style="69" customWidth="1"/>
    <col min="8200" max="8200" width="10.5703125" style="69" customWidth="1"/>
    <col min="8201" max="8201" width="9.7109375" style="69" customWidth="1"/>
    <col min="8202" max="8202" width="10.5703125" style="69" customWidth="1"/>
    <col min="8203" max="8203" width="15.7109375" style="69" customWidth="1"/>
    <col min="8204" max="8204" width="7.42578125" style="69" customWidth="1"/>
    <col min="8205" max="8207" width="0" style="69" hidden="1" customWidth="1"/>
    <col min="8208" max="8208" width="11" style="69" bestFit="1" customWidth="1"/>
    <col min="8209" max="8448" width="10" style="69"/>
    <col min="8449" max="8449" width="6" style="69" customWidth="1"/>
    <col min="8450" max="8450" width="37.7109375" style="69" customWidth="1"/>
    <col min="8451" max="8451" width="14.7109375" style="69" customWidth="1"/>
    <col min="8452" max="8452" width="12.140625" style="69" customWidth="1"/>
    <col min="8453" max="8453" width="11" style="69" customWidth="1"/>
    <col min="8454" max="8454" width="12.140625" style="69" customWidth="1"/>
    <col min="8455" max="8455" width="11.7109375" style="69" customWidth="1"/>
    <col min="8456" max="8456" width="10.5703125" style="69" customWidth="1"/>
    <col min="8457" max="8457" width="9.7109375" style="69" customWidth="1"/>
    <col min="8458" max="8458" width="10.5703125" style="69" customWidth="1"/>
    <col min="8459" max="8459" width="15.7109375" style="69" customWidth="1"/>
    <col min="8460" max="8460" width="7.42578125" style="69" customWidth="1"/>
    <col min="8461" max="8463" width="0" style="69" hidden="1" customWidth="1"/>
    <col min="8464" max="8464" width="11" style="69" bestFit="1" customWidth="1"/>
    <col min="8465" max="8704" width="10" style="69"/>
    <col min="8705" max="8705" width="6" style="69" customWidth="1"/>
    <col min="8706" max="8706" width="37.7109375" style="69" customWidth="1"/>
    <col min="8707" max="8707" width="14.7109375" style="69" customWidth="1"/>
    <col min="8708" max="8708" width="12.140625" style="69" customWidth="1"/>
    <col min="8709" max="8709" width="11" style="69" customWidth="1"/>
    <col min="8710" max="8710" width="12.140625" style="69" customWidth="1"/>
    <col min="8711" max="8711" width="11.7109375" style="69" customWidth="1"/>
    <col min="8712" max="8712" width="10.5703125" style="69" customWidth="1"/>
    <col min="8713" max="8713" width="9.7109375" style="69" customWidth="1"/>
    <col min="8714" max="8714" width="10.5703125" style="69" customWidth="1"/>
    <col min="8715" max="8715" width="15.7109375" style="69" customWidth="1"/>
    <col min="8716" max="8716" width="7.42578125" style="69" customWidth="1"/>
    <col min="8717" max="8719" width="0" style="69" hidden="1" customWidth="1"/>
    <col min="8720" max="8720" width="11" style="69" bestFit="1" customWidth="1"/>
    <col min="8721" max="8960" width="10" style="69"/>
    <col min="8961" max="8961" width="6" style="69" customWidth="1"/>
    <col min="8962" max="8962" width="37.7109375" style="69" customWidth="1"/>
    <col min="8963" max="8963" width="14.7109375" style="69" customWidth="1"/>
    <col min="8964" max="8964" width="12.140625" style="69" customWidth="1"/>
    <col min="8965" max="8965" width="11" style="69" customWidth="1"/>
    <col min="8966" max="8966" width="12.140625" style="69" customWidth="1"/>
    <col min="8967" max="8967" width="11.7109375" style="69" customWidth="1"/>
    <col min="8968" max="8968" width="10.5703125" style="69" customWidth="1"/>
    <col min="8969" max="8969" width="9.7109375" style="69" customWidth="1"/>
    <col min="8970" max="8970" width="10.5703125" style="69" customWidth="1"/>
    <col min="8971" max="8971" width="15.7109375" style="69" customWidth="1"/>
    <col min="8972" max="8972" width="7.42578125" style="69" customWidth="1"/>
    <col min="8973" max="8975" width="0" style="69" hidden="1" customWidth="1"/>
    <col min="8976" max="8976" width="11" style="69" bestFit="1" customWidth="1"/>
    <col min="8977" max="9216" width="10" style="69"/>
    <col min="9217" max="9217" width="6" style="69" customWidth="1"/>
    <col min="9218" max="9218" width="37.7109375" style="69" customWidth="1"/>
    <col min="9219" max="9219" width="14.7109375" style="69" customWidth="1"/>
    <col min="9220" max="9220" width="12.140625" style="69" customWidth="1"/>
    <col min="9221" max="9221" width="11" style="69" customWidth="1"/>
    <col min="9222" max="9222" width="12.140625" style="69" customWidth="1"/>
    <col min="9223" max="9223" width="11.7109375" style="69" customWidth="1"/>
    <col min="9224" max="9224" width="10.5703125" style="69" customWidth="1"/>
    <col min="9225" max="9225" width="9.7109375" style="69" customWidth="1"/>
    <col min="9226" max="9226" width="10.5703125" style="69" customWidth="1"/>
    <col min="9227" max="9227" width="15.7109375" style="69" customWidth="1"/>
    <col min="9228" max="9228" width="7.42578125" style="69" customWidth="1"/>
    <col min="9229" max="9231" width="0" style="69" hidden="1" customWidth="1"/>
    <col min="9232" max="9232" width="11" style="69" bestFit="1" customWidth="1"/>
    <col min="9233" max="9472" width="10" style="69"/>
    <col min="9473" max="9473" width="6" style="69" customWidth="1"/>
    <col min="9474" max="9474" width="37.7109375" style="69" customWidth="1"/>
    <col min="9475" max="9475" width="14.7109375" style="69" customWidth="1"/>
    <col min="9476" max="9476" width="12.140625" style="69" customWidth="1"/>
    <col min="9477" max="9477" width="11" style="69" customWidth="1"/>
    <col min="9478" max="9478" width="12.140625" style="69" customWidth="1"/>
    <col min="9479" max="9479" width="11.7109375" style="69" customWidth="1"/>
    <col min="9480" max="9480" width="10.5703125" style="69" customWidth="1"/>
    <col min="9481" max="9481" width="9.7109375" style="69" customWidth="1"/>
    <col min="9482" max="9482" width="10.5703125" style="69" customWidth="1"/>
    <col min="9483" max="9483" width="15.7109375" style="69" customWidth="1"/>
    <col min="9484" max="9484" width="7.42578125" style="69" customWidth="1"/>
    <col min="9485" max="9487" width="0" style="69" hidden="1" customWidth="1"/>
    <col min="9488" max="9488" width="11" style="69" bestFit="1" customWidth="1"/>
    <col min="9489" max="9728" width="10" style="69"/>
    <col min="9729" max="9729" width="6" style="69" customWidth="1"/>
    <col min="9730" max="9730" width="37.7109375" style="69" customWidth="1"/>
    <col min="9731" max="9731" width="14.7109375" style="69" customWidth="1"/>
    <col min="9732" max="9732" width="12.140625" style="69" customWidth="1"/>
    <col min="9733" max="9733" width="11" style="69" customWidth="1"/>
    <col min="9734" max="9734" width="12.140625" style="69" customWidth="1"/>
    <col min="9735" max="9735" width="11.7109375" style="69" customWidth="1"/>
    <col min="9736" max="9736" width="10.5703125" style="69" customWidth="1"/>
    <col min="9737" max="9737" width="9.7109375" style="69" customWidth="1"/>
    <col min="9738" max="9738" width="10.5703125" style="69" customWidth="1"/>
    <col min="9739" max="9739" width="15.7109375" style="69" customWidth="1"/>
    <col min="9740" max="9740" width="7.42578125" style="69" customWidth="1"/>
    <col min="9741" max="9743" width="0" style="69" hidden="1" customWidth="1"/>
    <col min="9744" max="9744" width="11" style="69" bestFit="1" customWidth="1"/>
    <col min="9745" max="9984" width="10" style="69"/>
    <col min="9985" max="9985" width="6" style="69" customWidth="1"/>
    <col min="9986" max="9986" width="37.7109375" style="69" customWidth="1"/>
    <col min="9987" max="9987" width="14.7109375" style="69" customWidth="1"/>
    <col min="9988" max="9988" width="12.140625" style="69" customWidth="1"/>
    <col min="9989" max="9989" width="11" style="69" customWidth="1"/>
    <col min="9990" max="9990" width="12.140625" style="69" customWidth="1"/>
    <col min="9991" max="9991" width="11.7109375" style="69" customWidth="1"/>
    <col min="9992" max="9992" width="10.5703125" style="69" customWidth="1"/>
    <col min="9993" max="9993" width="9.7109375" style="69" customWidth="1"/>
    <col min="9994" max="9994" width="10.5703125" style="69" customWidth="1"/>
    <col min="9995" max="9995" width="15.7109375" style="69" customWidth="1"/>
    <col min="9996" max="9996" width="7.42578125" style="69" customWidth="1"/>
    <col min="9997" max="9999" width="0" style="69" hidden="1" customWidth="1"/>
    <col min="10000" max="10000" width="11" style="69" bestFit="1" customWidth="1"/>
    <col min="10001" max="10240" width="10" style="69"/>
    <col min="10241" max="10241" width="6" style="69" customWidth="1"/>
    <col min="10242" max="10242" width="37.7109375" style="69" customWidth="1"/>
    <col min="10243" max="10243" width="14.7109375" style="69" customWidth="1"/>
    <col min="10244" max="10244" width="12.140625" style="69" customWidth="1"/>
    <col min="10245" max="10245" width="11" style="69" customWidth="1"/>
    <col min="10246" max="10246" width="12.140625" style="69" customWidth="1"/>
    <col min="10247" max="10247" width="11.7109375" style="69" customWidth="1"/>
    <col min="10248" max="10248" width="10.5703125" style="69" customWidth="1"/>
    <col min="10249" max="10249" width="9.7109375" style="69" customWidth="1"/>
    <col min="10250" max="10250" width="10.5703125" style="69" customWidth="1"/>
    <col min="10251" max="10251" width="15.7109375" style="69" customWidth="1"/>
    <col min="10252" max="10252" width="7.42578125" style="69" customWidth="1"/>
    <col min="10253" max="10255" width="0" style="69" hidden="1" customWidth="1"/>
    <col min="10256" max="10256" width="11" style="69" bestFit="1" customWidth="1"/>
    <col min="10257" max="10496" width="10" style="69"/>
    <col min="10497" max="10497" width="6" style="69" customWidth="1"/>
    <col min="10498" max="10498" width="37.7109375" style="69" customWidth="1"/>
    <col min="10499" max="10499" width="14.7109375" style="69" customWidth="1"/>
    <col min="10500" max="10500" width="12.140625" style="69" customWidth="1"/>
    <col min="10501" max="10501" width="11" style="69" customWidth="1"/>
    <col min="10502" max="10502" width="12.140625" style="69" customWidth="1"/>
    <col min="10503" max="10503" width="11.7109375" style="69" customWidth="1"/>
    <col min="10504" max="10504" width="10.5703125" style="69" customWidth="1"/>
    <col min="10505" max="10505" width="9.7109375" style="69" customWidth="1"/>
    <col min="10506" max="10506" width="10.5703125" style="69" customWidth="1"/>
    <col min="10507" max="10507" width="15.7109375" style="69" customWidth="1"/>
    <col min="10508" max="10508" width="7.42578125" style="69" customWidth="1"/>
    <col min="10509" max="10511" width="0" style="69" hidden="1" customWidth="1"/>
    <col min="10512" max="10512" width="11" style="69" bestFit="1" customWidth="1"/>
    <col min="10513" max="10752" width="10" style="69"/>
    <col min="10753" max="10753" width="6" style="69" customWidth="1"/>
    <col min="10754" max="10754" width="37.7109375" style="69" customWidth="1"/>
    <col min="10755" max="10755" width="14.7109375" style="69" customWidth="1"/>
    <col min="10756" max="10756" width="12.140625" style="69" customWidth="1"/>
    <col min="10757" max="10757" width="11" style="69" customWidth="1"/>
    <col min="10758" max="10758" width="12.140625" style="69" customWidth="1"/>
    <col min="10759" max="10759" width="11.7109375" style="69" customWidth="1"/>
    <col min="10760" max="10760" width="10.5703125" style="69" customWidth="1"/>
    <col min="10761" max="10761" width="9.7109375" style="69" customWidth="1"/>
    <col min="10762" max="10762" width="10.5703125" style="69" customWidth="1"/>
    <col min="10763" max="10763" width="15.7109375" style="69" customWidth="1"/>
    <col min="10764" max="10764" width="7.42578125" style="69" customWidth="1"/>
    <col min="10765" max="10767" width="0" style="69" hidden="1" customWidth="1"/>
    <col min="10768" max="10768" width="11" style="69" bestFit="1" customWidth="1"/>
    <col min="10769" max="11008" width="10" style="69"/>
    <col min="11009" max="11009" width="6" style="69" customWidth="1"/>
    <col min="11010" max="11010" width="37.7109375" style="69" customWidth="1"/>
    <col min="11011" max="11011" width="14.7109375" style="69" customWidth="1"/>
    <col min="11012" max="11012" width="12.140625" style="69" customWidth="1"/>
    <col min="11013" max="11013" width="11" style="69" customWidth="1"/>
    <col min="11014" max="11014" width="12.140625" style="69" customWidth="1"/>
    <col min="11015" max="11015" width="11.7109375" style="69" customWidth="1"/>
    <col min="11016" max="11016" width="10.5703125" style="69" customWidth="1"/>
    <col min="11017" max="11017" width="9.7109375" style="69" customWidth="1"/>
    <col min="11018" max="11018" width="10.5703125" style="69" customWidth="1"/>
    <col min="11019" max="11019" width="15.7109375" style="69" customWidth="1"/>
    <col min="11020" max="11020" width="7.42578125" style="69" customWidth="1"/>
    <col min="11021" max="11023" width="0" style="69" hidden="1" customWidth="1"/>
    <col min="11024" max="11024" width="11" style="69" bestFit="1" customWidth="1"/>
    <col min="11025" max="11264" width="10" style="69"/>
    <col min="11265" max="11265" width="6" style="69" customWidth="1"/>
    <col min="11266" max="11266" width="37.7109375" style="69" customWidth="1"/>
    <col min="11267" max="11267" width="14.7109375" style="69" customWidth="1"/>
    <col min="11268" max="11268" width="12.140625" style="69" customWidth="1"/>
    <col min="11269" max="11269" width="11" style="69" customWidth="1"/>
    <col min="11270" max="11270" width="12.140625" style="69" customWidth="1"/>
    <col min="11271" max="11271" width="11.7109375" style="69" customWidth="1"/>
    <col min="11272" max="11272" width="10.5703125" style="69" customWidth="1"/>
    <col min="11273" max="11273" width="9.7109375" style="69" customWidth="1"/>
    <col min="11274" max="11274" width="10.5703125" style="69" customWidth="1"/>
    <col min="11275" max="11275" width="15.7109375" style="69" customWidth="1"/>
    <col min="11276" max="11276" width="7.42578125" style="69" customWidth="1"/>
    <col min="11277" max="11279" width="0" style="69" hidden="1" customWidth="1"/>
    <col min="11280" max="11280" width="11" style="69" bestFit="1" customWidth="1"/>
    <col min="11281" max="11520" width="10" style="69"/>
    <col min="11521" max="11521" width="6" style="69" customWidth="1"/>
    <col min="11522" max="11522" width="37.7109375" style="69" customWidth="1"/>
    <col min="11523" max="11523" width="14.7109375" style="69" customWidth="1"/>
    <col min="11524" max="11524" width="12.140625" style="69" customWidth="1"/>
    <col min="11525" max="11525" width="11" style="69" customWidth="1"/>
    <col min="11526" max="11526" width="12.140625" style="69" customWidth="1"/>
    <col min="11527" max="11527" width="11.7109375" style="69" customWidth="1"/>
    <col min="11528" max="11528" width="10.5703125" style="69" customWidth="1"/>
    <col min="11529" max="11529" width="9.7109375" style="69" customWidth="1"/>
    <col min="11530" max="11530" width="10.5703125" style="69" customWidth="1"/>
    <col min="11531" max="11531" width="15.7109375" style="69" customWidth="1"/>
    <col min="11532" max="11532" width="7.42578125" style="69" customWidth="1"/>
    <col min="11533" max="11535" width="0" style="69" hidden="1" customWidth="1"/>
    <col min="11536" max="11536" width="11" style="69" bestFit="1" customWidth="1"/>
    <col min="11537" max="11776" width="10" style="69"/>
    <col min="11777" max="11777" width="6" style="69" customWidth="1"/>
    <col min="11778" max="11778" width="37.7109375" style="69" customWidth="1"/>
    <col min="11779" max="11779" width="14.7109375" style="69" customWidth="1"/>
    <col min="11780" max="11780" width="12.140625" style="69" customWidth="1"/>
    <col min="11781" max="11781" width="11" style="69" customWidth="1"/>
    <col min="11782" max="11782" width="12.140625" style="69" customWidth="1"/>
    <col min="11783" max="11783" width="11.7109375" style="69" customWidth="1"/>
    <col min="11784" max="11784" width="10.5703125" style="69" customWidth="1"/>
    <col min="11785" max="11785" width="9.7109375" style="69" customWidth="1"/>
    <col min="11786" max="11786" width="10.5703125" style="69" customWidth="1"/>
    <col min="11787" max="11787" width="15.7109375" style="69" customWidth="1"/>
    <col min="11788" max="11788" width="7.42578125" style="69" customWidth="1"/>
    <col min="11789" max="11791" width="0" style="69" hidden="1" customWidth="1"/>
    <col min="11792" max="11792" width="11" style="69" bestFit="1" customWidth="1"/>
    <col min="11793" max="12032" width="10" style="69"/>
    <col min="12033" max="12033" width="6" style="69" customWidth="1"/>
    <col min="12034" max="12034" width="37.7109375" style="69" customWidth="1"/>
    <col min="12035" max="12035" width="14.7109375" style="69" customWidth="1"/>
    <col min="12036" max="12036" width="12.140625" style="69" customWidth="1"/>
    <col min="12037" max="12037" width="11" style="69" customWidth="1"/>
    <col min="12038" max="12038" width="12.140625" style="69" customWidth="1"/>
    <col min="12039" max="12039" width="11.7109375" style="69" customWidth="1"/>
    <col min="12040" max="12040" width="10.5703125" style="69" customWidth="1"/>
    <col min="12041" max="12041" width="9.7109375" style="69" customWidth="1"/>
    <col min="12042" max="12042" width="10.5703125" style="69" customWidth="1"/>
    <col min="12043" max="12043" width="15.7109375" style="69" customWidth="1"/>
    <col min="12044" max="12044" width="7.42578125" style="69" customWidth="1"/>
    <col min="12045" max="12047" width="0" style="69" hidden="1" customWidth="1"/>
    <col min="12048" max="12048" width="11" style="69" bestFit="1" customWidth="1"/>
    <col min="12049" max="12288" width="10" style="69"/>
    <col min="12289" max="12289" width="6" style="69" customWidth="1"/>
    <col min="12290" max="12290" width="37.7109375" style="69" customWidth="1"/>
    <col min="12291" max="12291" width="14.7109375" style="69" customWidth="1"/>
    <col min="12292" max="12292" width="12.140625" style="69" customWidth="1"/>
    <col min="12293" max="12293" width="11" style="69" customWidth="1"/>
    <col min="12294" max="12294" width="12.140625" style="69" customWidth="1"/>
    <col min="12295" max="12295" width="11.7109375" style="69" customWidth="1"/>
    <col min="12296" max="12296" width="10.5703125" style="69" customWidth="1"/>
    <col min="12297" max="12297" width="9.7109375" style="69" customWidth="1"/>
    <col min="12298" max="12298" width="10.5703125" style="69" customWidth="1"/>
    <col min="12299" max="12299" width="15.7109375" style="69" customWidth="1"/>
    <col min="12300" max="12300" width="7.42578125" style="69" customWidth="1"/>
    <col min="12301" max="12303" width="0" style="69" hidden="1" customWidth="1"/>
    <col min="12304" max="12304" width="11" style="69" bestFit="1" customWidth="1"/>
    <col min="12305" max="12544" width="10" style="69"/>
    <col min="12545" max="12545" width="6" style="69" customWidth="1"/>
    <col min="12546" max="12546" width="37.7109375" style="69" customWidth="1"/>
    <col min="12547" max="12547" width="14.7109375" style="69" customWidth="1"/>
    <col min="12548" max="12548" width="12.140625" style="69" customWidth="1"/>
    <col min="12549" max="12549" width="11" style="69" customWidth="1"/>
    <col min="12550" max="12550" width="12.140625" style="69" customWidth="1"/>
    <col min="12551" max="12551" width="11.7109375" style="69" customWidth="1"/>
    <col min="12552" max="12552" width="10.5703125" style="69" customWidth="1"/>
    <col min="12553" max="12553" width="9.7109375" style="69" customWidth="1"/>
    <col min="12554" max="12554" width="10.5703125" style="69" customWidth="1"/>
    <col min="12555" max="12555" width="15.7109375" style="69" customWidth="1"/>
    <col min="12556" max="12556" width="7.42578125" style="69" customWidth="1"/>
    <col min="12557" max="12559" width="0" style="69" hidden="1" customWidth="1"/>
    <col min="12560" max="12560" width="11" style="69" bestFit="1" customWidth="1"/>
    <col min="12561" max="12800" width="10" style="69"/>
    <col min="12801" max="12801" width="6" style="69" customWidth="1"/>
    <col min="12802" max="12802" width="37.7109375" style="69" customWidth="1"/>
    <col min="12803" max="12803" width="14.7109375" style="69" customWidth="1"/>
    <col min="12804" max="12804" width="12.140625" style="69" customWidth="1"/>
    <col min="12805" max="12805" width="11" style="69" customWidth="1"/>
    <col min="12806" max="12806" width="12.140625" style="69" customWidth="1"/>
    <col min="12807" max="12807" width="11.7109375" style="69" customWidth="1"/>
    <col min="12808" max="12808" width="10.5703125" style="69" customWidth="1"/>
    <col min="12809" max="12809" width="9.7109375" style="69" customWidth="1"/>
    <col min="12810" max="12810" width="10.5703125" style="69" customWidth="1"/>
    <col min="12811" max="12811" width="15.7109375" style="69" customWidth="1"/>
    <col min="12812" max="12812" width="7.42578125" style="69" customWidth="1"/>
    <col min="12813" max="12815" width="0" style="69" hidden="1" customWidth="1"/>
    <col min="12816" max="12816" width="11" style="69" bestFit="1" customWidth="1"/>
    <col min="12817" max="13056" width="10" style="69"/>
    <col min="13057" max="13057" width="6" style="69" customWidth="1"/>
    <col min="13058" max="13058" width="37.7109375" style="69" customWidth="1"/>
    <col min="13059" max="13059" width="14.7109375" style="69" customWidth="1"/>
    <col min="13060" max="13060" width="12.140625" style="69" customWidth="1"/>
    <col min="13061" max="13061" width="11" style="69" customWidth="1"/>
    <col min="13062" max="13062" width="12.140625" style="69" customWidth="1"/>
    <col min="13063" max="13063" width="11.7109375" style="69" customWidth="1"/>
    <col min="13064" max="13064" width="10.5703125" style="69" customWidth="1"/>
    <col min="13065" max="13065" width="9.7109375" style="69" customWidth="1"/>
    <col min="13066" max="13066" width="10.5703125" style="69" customWidth="1"/>
    <col min="13067" max="13067" width="15.7109375" style="69" customWidth="1"/>
    <col min="13068" max="13068" width="7.42578125" style="69" customWidth="1"/>
    <col min="13069" max="13071" width="0" style="69" hidden="1" customWidth="1"/>
    <col min="13072" max="13072" width="11" style="69" bestFit="1" customWidth="1"/>
    <col min="13073" max="13312" width="10" style="69"/>
    <col min="13313" max="13313" width="6" style="69" customWidth="1"/>
    <col min="13314" max="13314" width="37.7109375" style="69" customWidth="1"/>
    <col min="13315" max="13315" width="14.7109375" style="69" customWidth="1"/>
    <col min="13316" max="13316" width="12.140625" style="69" customWidth="1"/>
    <col min="13317" max="13317" width="11" style="69" customWidth="1"/>
    <col min="13318" max="13318" width="12.140625" style="69" customWidth="1"/>
    <col min="13319" max="13319" width="11.7109375" style="69" customWidth="1"/>
    <col min="13320" max="13320" width="10.5703125" style="69" customWidth="1"/>
    <col min="13321" max="13321" width="9.7109375" style="69" customWidth="1"/>
    <col min="13322" max="13322" width="10.5703125" style="69" customWidth="1"/>
    <col min="13323" max="13323" width="15.7109375" style="69" customWidth="1"/>
    <col min="13324" max="13324" width="7.42578125" style="69" customWidth="1"/>
    <col min="13325" max="13327" width="0" style="69" hidden="1" customWidth="1"/>
    <col min="13328" max="13328" width="11" style="69" bestFit="1" customWidth="1"/>
    <col min="13329" max="13568" width="10" style="69"/>
    <col min="13569" max="13569" width="6" style="69" customWidth="1"/>
    <col min="13570" max="13570" width="37.7109375" style="69" customWidth="1"/>
    <col min="13571" max="13571" width="14.7109375" style="69" customWidth="1"/>
    <col min="13572" max="13572" width="12.140625" style="69" customWidth="1"/>
    <col min="13573" max="13573" width="11" style="69" customWidth="1"/>
    <col min="13574" max="13574" width="12.140625" style="69" customWidth="1"/>
    <col min="13575" max="13575" width="11.7109375" style="69" customWidth="1"/>
    <col min="13576" max="13576" width="10.5703125" style="69" customWidth="1"/>
    <col min="13577" max="13577" width="9.7109375" style="69" customWidth="1"/>
    <col min="13578" max="13578" width="10.5703125" style="69" customWidth="1"/>
    <col min="13579" max="13579" width="15.7109375" style="69" customWidth="1"/>
    <col min="13580" max="13580" width="7.42578125" style="69" customWidth="1"/>
    <col min="13581" max="13583" width="0" style="69" hidden="1" customWidth="1"/>
    <col min="13584" max="13584" width="11" style="69" bestFit="1" customWidth="1"/>
    <col min="13585" max="13824" width="10" style="69"/>
    <col min="13825" max="13825" width="6" style="69" customWidth="1"/>
    <col min="13826" max="13826" width="37.7109375" style="69" customWidth="1"/>
    <col min="13827" max="13827" width="14.7109375" style="69" customWidth="1"/>
    <col min="13828" max="13828" width="12.140625" style="69" customWidth="1"/>
    <col min="13829" max="13829" width="11" style="69" customWidth="1"/>
    <col min="13830" max="13830" width="12.140625" style="69" customWidth="1"/>
    <col min="13831" max="13831" width="11.7109375" style="69" customWidth="1"/>
    <col min="13832" max="13832" width="10.5703125" style="69" customWidth="1"/>
    <col min="13833" max="13833" width="9.7109375" style="69" customWidth="1"/>
    <col min="13834" max="13834" width="10.5703125" style="69" customWidth="1"/>
    <col min="13835" max="13835" width="15.7109375" style="69" customWidth="1"/>
    <col min="13836" max="13836" width="7.42578125" style="69" customWidth="1"/>
    <col min="13837" max="13839" width="0" style="69" hidden="1" customWidth="1"/>
    <col min="13840" max="13840" width="11" style="69" bestFit="1" customWidth="1"/>
    <col min="13841" max="14080" width="10" style="69"/>
    <col min="14081" max="14081" width="6" style="69" customWidth="1"/>
    <col min="14082" max="14082" width="37.7109375" style="69" customWidth="1"/>
    <col min="14083" max="14083" width="14.7109375" style="69" customWidth="1"/>
    <col min="14084" max="14084" width="12.140625" style="69" customWidth="1"/>
    <col min="14085" max="14085" width="11" style="69" customWidth="1"/>
    <col min="14086" max="14086" width="12.140625" style="69" customWidth="1"/>
    <col min="14087" max="14087" width="11.7109375" style="69" customWidth="1"/>
    <col min="14088" max="14088" width="10.5703125" style="69" customWidth="1"/>
    <col min="14089" max="14089" width="9.7109375" style="69" customWidth="1"/>
    <col min="14090" max="14090" width="10.5703125" style="69" customWidth="1"/>
    <col min="14091" max="14091" width="15.7109375" style="69" customWidth="1"/>
    <col min="14092" max="14092" width="7.42578125" style="69" customWidth="1"/>
    <col min="14093" max="14095" width="0" style="69" hidden="1" customWidth="1"/>
    <col min="14096" max="14096" width="11" style="69" bestFit="1" customWidth="1"/>
    <col min="14097" max="14336" width="10" style="69"/>
    <col min="14337" max="14337" width="6" style="69" customWidth="1"/>
    <col min="14338" max="14338" width="37.7109375" style="69" customWidth="1"/>
    <col min="14339" max="14339" width="14.7109375" style="69" customWidth="1"/>
    <col min="14340" max="14340" width="12.140625" style="69" customWidth="1"/>
    <col min="14341" max="14341" width="11" style="69" customWidth="1"/>
    <col min="14342" max="14342" width="12.140625" style="69" customWidth="1"/>
    <col min="14343" max="14343" width="11.7109375" style="69" customWidth="1"/>
    <col min="14344" max="14344" width="10.5703125" style="69" customWidth="1"/>
    <col min="14345" max="14345" width="9.7109375" style="69" customWidth="1"/>
    <col min="14346" max="14346" width="10.5703125" style="69" customWidth="1"/>
    <col min="14347" max="14347" width="15.7109375" style="69" customWidth="1"/>
    <col min="14348" max="14348" width="7.42578125" style="69" customWidth="1"/>
    <col min="14349" max="14351" width="0" style="69" hidden="1" customWidth="1"/>
    <col min="14352" max="14352" width="11" style="69" bestFit="1" customWidth="1"/>
    <col min="14353" max="14592" width="10" style="69"/>
    <col min="14593" max="14593" width="6" style="69" customWidth="1"/>
    <col min="14594" max="14594" width="37.7109375" style="69" customWidth="1"/>
    <col min="14595" max="14595" width="14.7109375" style="69" customWidth="1"/>
    <col min="14596" max="14596" width="12.140625" style="69" customWidth="1"/>
    <col min="14597" max="14597" width="11" style="69" customWidth="1"/>
    <col min="14598" max="14598" width="12.140625" style="69" customWidth="1"/>
    <col min="14599" max="14599" width="11.7109375" style="69" customWidth="1"/>
    <col min="14600" max="14600" width="10.5703125" style="69" customWidth="1"/>
    <col min="14601" max="14601" width="9.7109375" style="69" customWidth="1"/>
    <col min="14602" max="14602" width="10.5703125" style="69" customWidth="1"/>
    <col min="14603" max="14603" width="15.7109375" style="69" customWidth="1"/>
    <col min="14604" max="14604" width="7.42578125" style="69" customWidth="1"/>
    <col min="14605" max="14607" width="0" style="69" hidden="1" customWidth="1"/>
    <col min="14608" max="14608" width="11" style="69" bestFit="1" customWidth="1"/>
    <col min="14609" max="14848" width="10" style="69"/>
    <col min="14849" max="14849" width="6" style="69" customWidth="1"/>
    <col min="14850" max="14850" width="37.7109375" style="69" customWidth="1"/>
    <col min="14851" max="14851" width="14.7109375" style="69" customWidth="1"/>
    <col min="14852" max="14852" width="12.140625" style="69" customWidth="1"/>
    <col min="14853" max="14853" width="11" style="69" customWidth="1"/>
    <col min="14854" max="14854" width="12.140625" style="69" customWidth="1"/>
    <col min="14855" max="14855" width="11.7109375" style="69" customWidth="1"/>
    <col min="14856" max="14856" width="10.5703125" style="69" customWidth="1"/>
    <col min="14857" max="14857" width="9.7109375" style="69" customWidth="1"/>
    <col min="14858" max="14858" width="10.5703125" style="69" customWidth="1"/>
    <col min="14859" max="14859" width="15.7109375" style="69" customWidth="1"/>
    <col min="14860" max="14860" width="7.42578125" style="69" customWidth="1"/>
    <col min="14861" max="14863" width="0" style="69" hidden="1" customWidth="1"/>
    <col min="14864" max="14864" width="11" style="69" bestFit="1" customWidth="1"/>
    <col min="14865" max="15104" width="10" style="69"/>
    <col min="15105" max="15105" width="6" style="69" customWidth="1"/>
    <col min="15106" max="15106" width="37.7109375" style="69" customWidth="1"/>
    <col min="15107" max="15107" width="14.7109375" style="69" customWidth="1"/>
    <col min="15108" max="15108" width="12.140625" style="69" customWidth="1"/>
    <col min="15109" max="15109" width="11" style="69" customWidth="1"/>
    <col min="15110" max="15110" width="12.140625" style="69" customWidth="1"/>
    <col min="15111" max="15111" width="11.7109375" style="69" customWidth="1"/>
    <col min="15112" max="15112" width="10.5703125" style="69" customWidth="1"/>
    <col min="15113" max="15113" width="9.7109375" style="69" customWidth="1"/>
    <col min="15114" max="15114" width="10.5703125" style="69" customWidth="1"/>
    <col min="15115" max="15115" width="15.7109375" style="69" customWidth="1"/>
    <col min="15116" max="15116" width="7.42578125" style="69" customWidth="1"/>
    <col min="15117" max="15119" width="0" style="69" hidden="1" customWidth="1"/>
    <col min="15120" max="15120" width="11" style="69" bestFit="1" customWidth="1"/>
    <col min="15121" max="15360" width="10" style="69"/>
    <col min="15361" max="15361" width="6" style="69" customWidth="1"/>
    <col min="15362" max="15362" width="37.7109375" style="69" customWidth="1"/>
    <col min="15363" max="15363" width="14.7109375" style="69" customWidth="1"/>
    <col min="15364" max="15364" width="12.140625" style="69" customWidth="1"/>
    <col min="15365" max="15365" width="11" style="69" customWidth="1"/>
    <col min="15366" max="15366" width="12.140625" style="69" customWidth="1"/>
    <col min="15367" max="15367" width="11.7109375" style="69" customWidth="1"/>
    <col min="15368" max="15368" width="10.5703125" style="69" customWidth="1"/>
    <col min="15369" max="15369" width="9.7109375" style="69" customWidth="1"/>
    <col min="15370" max="15370" width="10.5703125" style="69" customWidth="1"/>
    <col min="15371" max="15371" width="15.7109375" style="69" customWidth="1"/>
    <col min="15372" max="15372" width="7.42578125" style="69" customWidth="1"/>
    <col min="15373" max="15375" width="0" style="69" hidden="1" customWidth="1"/>
    <col min="15376" max="15376" width="11" style="69" bestFit="1" customWidth="1"/>
    <col min="15377" max="15616" width="10" style="69"/>
    <col min="15617" max="15617" width="6" style="69" customWidth="1"/>
    <col min="15618" max="15618" width="37.7109375" style="69" customWidth="1"/>
    <col min="15619" max="15619" width="14.7109375" style="69" customWidth="1"/>
    <col min="15620" max="15620" width="12.140625" style="69" customWidth="1"/>
    <col min="15621" max="15621" width="11" style="69" customWidth="1"/>
    <col min="15622" max="15622" width="12.140625" style="69" customWidth="1"/>
    <col min="15623" max="15623" width="11.7109375" style="69" customWidth="1"/>
    <col min="15624" max="15624" width="10.5703125" style="69" customWidth="1"/>
    <col min="15625" max="15625" width="9.7109375" style="69" customWidth="1"/>
    <col min="15626" max="15626" width="10.5703125" style="69" customWidth="1"/>
    <col min="15627" max="15627" width="15.7109375" style="69" customWidth="1"/>
    <col min="15628" max="15628" width="7.42578125" style="69" customWidth="1"/>
    <col min="15629" max="15631" width="0" style="69" hidden="1" customWidth="1"/>
    <col min="15632" max="15632" width="11" style="69" bestFit="1" customWidth="1"/>
    <col min="15633" max="15872" width="10" style="69"/>
    <col min="15873" max="15873" width="6" style="69" customWidth="1"/>
    <col min="15874" max="15874" width="37.7109375" style="69" customWidth="1"/>
    <col min="15875" max="15875" width="14.7109375" style="69" customWidth="1"/>
    <col min="15876" max="15876" width="12.140625" style="69" customWidth="1"/>
    <col min="15877" max="15877" width="11" style="69" customWidth="1"/>
    <col min="15878" max="15878" width="12.140625" style="69" customWidth="1"/>
    <col min="15879" max="15879" width="11.7109375" style="69" customWidth="1"/>
    <col min="15880" max="15880" width="10.5703125" style="69" customWidth="1"/>
    <col min="15881" max="15881" width="9.7109375" style="69" customWidth="1"/>
    <col min="15882" max="15882" width="10.5703125" style="69" customWidth="1"/>
    <col min="15883" max="15883" width="15.7109375" style="69" customWidth="1"/>
    <col min="15884" max="15884" width="7.42578125" style="69" customWidth="1"/>
    <col min="15885" max="15887" width="0" style="69" hidden="1" customWidth="1"/>
    <col min="15888" max="15888" width="11" style="69" bestFit="1" customWidth="1"/>
    <col min="15889" max="16128" width="10" style="69"/>
    <col min="16129" max="16129" width="6" style="69" customWidth="1"/>
    <col min="16130" max="16130" width="37.7109375" style="69" customWidth="1"/>
    <col min="16131" max="16131" width="14.7109375" style="69" customWidth="1"/>
    <col min="16132" max="16132" width="12.140625" style="69" customWidth="1"/>
    <col min="16133" max="16133" width="11" style="69" customWidth="1"/>
    <col min="16134" max="16134" width="12.140625" style="69" customWidth="1"/>
    <col min="16135" max="16135" width="11.7109375" style="69" customWidth="1"/>
    <col min="16136" max="16136" width="10.5703125" style="69" customWidth="1"/>
    <col min="16137" max="16137" width="9.7109375" style="69" customWidth="1"/>
    <col min="16138" max="16138" width="10.5703125" style="69" customWidth="1"/>
    <col min="16139" max="16139" width="15.7109375" style="69" customWidth="1"/>
    <col min="16140" max="16140" width="7.42578125" style="69" customWidth="1"/>
    <col min="16141" max="16143" width="0" style="69" hidden="1" customWidth="1"/>
    <col min="16144" max="16144" width="11" style="69" bestFit="1" customWidth="1"/>
    <col min="16145" max="16384" width="10" style="69"/>
  </cols>
  <sheetData>
    <row r="1" spans="1:15" ht="15" customHeight="1">
      <c r="H1" s="71"/>
      <c r="I1" s="71"/>
      <c r="K1" s="124"/>
      <c r="L1" s="124"/>
    </row>
    <row r="2" spans="1:15" s="71" customFormat="1" ht="37.15" customHeight="1">
      <c r="A2" s="125" t="s">
        <v>172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73"/>
      <c r="N2" s="73"/>
      <c r="O2" s="73"/>
    </row>
    <row r="3" spans="1:15" s="71" customFormat="1" ht="18" customHeight="1">
      <c r="A3" s="74"/>
      <c r="B3" s="74"/>
      <c r="C3" s="74"/>
      <c r="D3" s="74"/>
      <c r="E3" s="74"/>
      <c r="F3" s="74"/>
      <c r="G3" s="74"/>
      <c r="H3" s="74"/>
      <c r="I3" s="126" t="s">
        <v>109</v>
      </c>
      <c r="J3" s="126"/>
      <c r="K3" s="126"/>
      <c r="L3" s="126"/>
      <c r="M3" s="75"/>
      <c r="N3" s="75"/>
      <c r="O3" s="75"/>
    </row>
    <row r="4" spans="1:15" s="73" customFormat="1" ht="31.5" customHeight="1">
      <c r="A4" s="123" t="s">
        <v>110</v>
      </c>
      <c r="B4" s="123" t="s">
        <v>111</v>
      </c>
      <c r="C4" s="123" t="s">
        <v>112</v>
      </c>
      <c r="D4" s="123" t="s">
        <v>113</v>
      </c>
      <c r="E4" s="123" t="s">
        <v>114</v>
      </c>
      <c r="F4" s="123"/>
      <c r="G4" s="123" t="s">
        <v>115</v>
      </c>
      <c r="H4" s="127" t="s">
        <v>116</v>
      </c>
      <c r="I4" s="127"/>
      <c r="J4" s="123" t="s">
        <v>117</v>
      </c>
      <c r="K4" s="123" t="s">
        <v>1</v>
      </c>
      <c r="L4" s="123" t="s">
        <v>2</v>
      </c>
      <c r="M4" s="76"/>
      <c r="N4" s="76"/>
      <c r="O4" s="76"/>
    </row>
    <row r="5" spans="1:15" s="77" customFormat="1" ht="4.5" customHeight="1">
      <c r="A5" s="123"/>
      <c r="B5" s="123"/>
      <c r="C5" s="123"/>
      <c r="D5" s="123"/>
      <c r="E5" s="123"/>
      <c r="F5" s="123"/>
      <c r="G5" s="123"/>
      <c r="H5" s="127" t="s">
        <v>118</v>
      </c>
      <c r="I5" s="127" t="s">
        <v>119</v>
      </c>
      <c r="J5" s="123"/>
      <c r="K5" s="123"/>
      <c r="L5" s="123"/>
    </row>
    <row r="6" spans="1:15" s="77" customFormat="1" ht="23.25" customHeight="1">
      <c r="A6" s="123"/>
      <c r="B6" s="123"/>
      <c r="C6" s="123"/>
      <c r="D6" s="123"/>
      <c r="E6" s="123" t="s">
        <v>118</v>
      </c>
      <c r="F6" s="123" t="s">
        <v>120</v>
      </c>
      <c r="G6" s="123"/>
      <c r="H6" s="127"/>
      <c r="I6" s="127"/>
      <c r="J6" s="123"/>
      <c r="K6" s="123"/>
      <c r="L6" s="123"/>
    </row>
    <row r="7" spans="1:15" s="77" customFormat="1" ht="46.9" customHeight="1">
      <c r="A7" s="123"/>
      <c r="B7" s="123"/>
      <c r="C7" s="123"/>
      <c r="D7" s="123"/>
      <c r="E7" s="123"/>
      <c r="F7" s="123"/>
      <c r="G7" s="123"/>
      <c r="H7" s="127"/>
      <c r="I7" s="127"/>
      <c r="J7" s="123"/>
      <c r="K7" s="123"/>
      <c r="L7" s="123"/>
    </row>
    <row r="8" spans="1:15" s="83" customFormat="1" ht="31.5">
      <c r="A8" s="56"/>
      <c r="B8" s="78" t="s">
        <v>121</v>
      </c>
      <c r="C8" s="79"/>
      <c r="D8" s="79"/>
      <c r="E8" s="80">
        <f t="shared" ref="E8:J8" si="0">E9+E33</f>
        <v>169350</v>
      </c>
      <c r="F8" s="80">
        <f t="shared" si="0"/>
        <v>121696</v>
      </c>
      <c r="G8" s="80">
        <f t="shared" si="0"/>
        <v>101977</v>
      </c>
      <c r="H8" s="80">
        <f t="shared" si="0"/>
        <v>97986</v>
      </c>
      <c r="I8" s="80">
        <f t="shared" si="0"/>
        <v>59349</v>
      </c>
      <c r="J8" s="80">
        <f t="shared" si="0"/>
        <v>37676</v>
      </c>
      <c r="K8" s="81"/>
      <c r="L8" s="56"/>
      <c r="M8" s="82"/>
      <c r="N8" s="56"/>
      <c r="O8" s="56"/>
    </row>
    <row r="9" spans="1:15" s="83" customFormat="1" ht="31.5">
      <c r="A9" s="84"/>
      <c r="B9" s="78" t="s">
        <v>122</v>
      </c>
      <c r="C9" s="79"/>
      <c r="D9" s="79"/>
      <c r="E9" s="80">
        <f t="shared" ref="E9:J9" si="1">SUM(E10:E32)/2</f>
        <v>53600</v>
      </c>
      <c r="F9" s="80">
        <f t="shared" si="1"/>
        <v>49085</v>
      </c>
      <c r="G9" s="80">
        <f t="shared" si="1"/>
        <v>18400</v>
      </c>
      <c r="H9" s="80">
        <f t="shared" si="1"/>
        <v>19290</v>
      </c>
      <c r="I9" s="80">
        <f t="shared" si="1"/>
        <v>19290</v>
      </c>
      <c r="J9" s="80">
        <f t="shared" si="1"/>
        <v>20066</v>
      </c>
      <c r="K9" s="81"/>
      <c r="L9" s="85"/>
      <c r="M9" s="86"/>
      <c r="N9" s="86"/>
      <c r="O9" s="86"/>
    </row>
    <row r="10" spans="1:15" s="89" customFormat="1" ht="22.9" customHeight="1">
      <c r="A10" s="84" t="s">
        <v>3</v>
      </c>
      <c r="B10" s="9" t="s">
        <v>123</v>
      </c>
      <c r="C10" s="5"/>
      <c r="D10" s="5"/>
      <c r="E10" s="80">
        <f t="shared" ref="E10:J10" si="2">E11</f>
        <v>3500</v>
      </c>
      <c r="F10" s="80">
        <f t="shared" si="2"/>
        <v>3500</v>
      </c>
      <c r="G10" s="80">
        <f t="shared" si="2"/>
        <v>1550</v>
      </c>
      <c r="H10" s="80">
        <f t="shared" si="2"/>
        <v>1550</v>
      </c>
      <c r="I10" s="80">
        <f t="shared" si="2"/>
        <v>1550</v>
      </c>
      <c r="J10" s="80">
        <f t="shared" si="2"/>
        <v>1950</v>
      </c>
      <c r="K10" s="56"/>
      <c r="L10" s="87"/>
      <c r="M10" s="88"/>
      <c r="N10" s="88"/>
      <c r="O10" s="88"/>
    </row>
    <row r="11" spans="1:15" s="89" customFormat="1" ht="28.15" customHeight="1">
      <c r="A11" s="56">
        <v>1</v>
      </c>
      <c r="B11" s="90" t="s">
        <v>5</v>
      </c>
      <c r="C11" s="91" t="s">
        <v>124</v>
      </c>
      <c r="D11" s="91" t="s">
        <v>125</v>
      </c>
      <c r="E11" s="18">
        <v>3500</v>
      </c>
      <c r="F11" s="18">
        <v>3500</v>
      </c>
      <c r="G11" s="18">
        <v>1550</v>
      </c>
      <c r="H11" s="18">
        <v>1550</v>
      </c>
      <c r="I11" s="18">
        <v>1550</v>
      </c>
      <c r="J11" s="92">
        <f>F11-H11</f>
        <v>1950</v>
      </c>
      <c r="K11" s="56" t="s">
        <v>126</v>
      </c>
      <c r="L11" s="93"/>
      <c r="M11" s="88"/>
      <c r="N11" s="88"/>
      <c r="O11" s="88"/>
    </row>
    <row r="12" spans="1:15" s="89" customFormat="1" ht="24" customHeight="1">
      <c r="A12" s="84" t="s">
        <v>4</v>
      </c>
      <c r="B12" s="9" t="s">
        <v>127</v>
      </c>
      <c r="C12" s="5"/>
      <c r="D12" s="5"/>
      <c r="E12" s="94">
        <f t="shared" ref="E12:J12" si="3">SUM(E13:E18)</f>
        <v>31400</v>
      </c>
      <c r="F12" s="94">
        <f t="shared" si="3"/>
        <v>29325</v>
      </c>
      <c r="G12" s="94">
        <f t="shared" si="3"/>
        <v>13850</v>
      </c>
      <c r="H12" s="94">
        <f t="shared" si="3"/>
        <v>13850</v>
      </c>
      <c r="I12" s="94">
        <f t="shared" si="3"/>
        <v>13850</v>
      </c>
      <c r="J12" s="94">
        <f t="shared" si="3"/>
        <v>10726</v>
      </c>
      <c r="K12" s="18"/>
      <c r="L12" s="93"/>
      <c r="M12" s="88"/>
      <c r="N12" s="88"/>
      <c r="O12" s="88"/>
    </row>
    <row r="13" spans="1:15" s="89" customFormat="1" ht="37.9" customHeight="1">
      <c r="A13" s="56">
        <v>1</v>
      </c>
      <c r="B13" s="21" t="s">
        <v>40</v>
      </c>
      <c r="C13" s="91" t="s">
        <v>128</v>
      </c>
      <c r="D13" s="91" t="s">
        <v>125</v>
      </c>
      <c r="E13" s="18">
        <v>6300</v>
      </c>
      <c r="F13" s="18">
        <v>5600</v>
      </c>
      <c r="G13" s="18">
        <f>H13</f>
        <v>1900</v>
      </c>
      <c r="H13" s="18">
        <v>1900</v>
      </c>
      <c r="I13" s="18">
        <v>1900</v>
      </c>
      <c r="J13" s="92">
        <v>2000</v>
      </c>
      <c r="K13" s="18" t="s">
        <v>37</v>
      </c>
      <c r="L13" s="95"/>
      <c r="M13" s="88"/>
      <c r="N13" s="88"/>
      <c r="O13" s="88"/>
    </row>
    <row r="14" spans="1:15" s="89" customFormat="1" ht="52.5" customHeight="1">
      <c r="A14" s="56">
        <v>2</v>
      </c>
      <c r="B14" s="21" t="s">
        <v>129</v>
      </c>
      <c r="C14" s="91" t="s">
        <v>130</v>
      </c>
      <c r="D14" s="91" t="s">
        <v>125</v>
      </c>
      <c r="E14" s="18">
        <v>1800</v>
      </c>
      <c r="F14" s="18">
        <v>1375</v>
      </c>
      <c r="G14" s="18">
        <f>H14</f>
        <v>500</v>
      </c>
      <c r="H14" s="18">
        <v>500</v>
      </c>
      <c r="I14" s="18">
        <v>500</v>
      </c>
      <c r="J14" s="92">
        <v>875</v>
      </c>
      <c r="K14" s="18" t="s">
        <v>34</v>
      </c>
      <c r="L14" s="95"/>
      <c r="M14" s="88"/>
      <c r="N14" s="88"/>
      <c r="O14" s="88"/>
    </row>
    <row r="15" spans="1:15" s="89" customFormat="1" ht="32.450000000000003" customHeight="1">
      <c r="A15" s="56">
        <v>3</v>
      </c>
      <c r="B15" s="21" t="s">
        <v>14</v>
      </c>
      <c r="C15" s="91" t="s">
        <v>131</v>
      </c>
      <c r="D15" s="91" t="s">
        <v>132</v>
      </c>
      <c r="E15" s="96">
        <v>11000</v>
      </c>
      <c r="F15" s="96">
        <v>11000</v>
      </c>
      <c r="G15" s="18">
        <f>H15</f>
        <v>3950</v>
      </c>
      <c r="H15" s="92">
        <v>3950</v>
      </c>
      <c r="I15" s="92">
        <v>3950</v>
      </c>
      <c r="J15" s="92">
        <v>4001</v>
      </c>
      <c r="K15" s="56" t="s">
        <v>126</v>
      </c>
      <c r="L15" s="97"/>
      <c r="M15" s="88"/>
      <c r="N15" s="88"/>
      <c r="O15" s="88"/>
    </row>
    <row r="16" spans="1:15" s="101" customFormat="1" ht="36" customHeight="1">
      <c r="A16" s="56">
        <v>4</v>
      </c>
      <c r="B16" s="17" t="s">
        <v>49</v>
      </c>
      <c r="C16" s="98" t="s">
        <v>133</v>
      </c>
      <c r="D16" s="98" t="s">
        <v>125</v>
      </c>
      <c r="E16" s="18">
        <v>3450</v>
      </c>
      <c r="F16" s="18">
        <v>3000</v>
      </c>
      <c r="G16" s="18">
        <f>H16</f>
        <v>1200</v>
      </c>
      <c r="H16" s="18">
        <v>1200</v>
      </c>
      <c r="I16" s="18">
        <v>1200</v>
      </c>
      <c r="J16" s="92">
        <v>1800</v>
      </c>
      <c r="K16" s="18" t="s">
        <v>36</v>
      </c>
      <c r="L16" s="99"/>
      <c r="M16" s="100"/>
      <c r="N16" s="100"/>
      <c r="O16" s="100"/>
    </row>
    <row r="17" spans="1:15" s="89" customFormat="1" ht="31.5">
      <c r="A17" s="56">
        <v>5</v>
      </c>
      <c r="B17" s="17" t="s">
        <v>134</v>
      </c>
      <c r="C17" s="98" t="s">
        <v>135</v>
      </c>
      <c r="D17" s="98" t="s">
        <v>125</v>
      </c>
      <c r="E17" s="18">
        <v>1850</v>
      </c>
      <c r="F17" s="18">
        <v>1850</v>
      </c>
      <c r="G17" s="18">
        <v>800</v>
      </c>
      <c r="H17" s="18">
        <v>800</v>
      </c>
      <c r="I17" s="18">
        <v>800</v>
      </c>
      <c r="J17" s="92">
        <v>1050</v>
      </c>
      <c r="K17" s="18" t="s">
        <v>23</v>
      </c>
      <c r="L17" s="97"/>
      <c r="M17" s="88"/>
      <c r="N17" s="88"/>
      <c r="O17" s="88"/>
    </row>
    <row r="18" spans="1:15" s="101" customFormat="1" ht="33.6" customHeight="1">
      <c r="A18" s="56">
        <v>6</v>
      </c>
      <c r="B18" s="21" t="s">
        <v>6</v>
      </c>
      <c r="C18" s="91" t="s">
        <v>136</v>
      </c>
      <c r="D18" s="91" t="s">
        <v>132</v>
      </c>
      <c r="E18" s="18">
        <v>7000</v>
      </c>
      <c r="F18" s="18">
        <v>6500</v>
      </c>
      <c r="G18" s="18">
        <f>H18</f>
        <v>5500</v>
      </c>
      <c r="H18" s="18">
        <v>5500</v>
      </c>
      <c r="I18" s="18">
        <v>5500</v>
      </c>
      <c r="J18" s="92">
        <v>1000</v>
      </c>
      <c r="K18" s="18" t="s">
        <v>38</v>
      </c>
      <c r="L18" s="56"/>
      <c r="M18" s="102"/>
      <c r="N18" s="102"/>
      <c r="O18" s="102"/>
    </row>
    <row r="19" spans="1:15" s="89" customFormat="1" ht="24.6" customHeight="1">
      <c r="A19" s="36" t="s">
        <v>17</v>
      </c>
      <c r="B19" s="9" t="s">
        <v>137</v>
      </c>
      <c r="C19" s="5"/>
      <c r="D19" s="5"/>
      <c r="E19" s="94">
        <f t="shared" ref="E19:J19" si="4">E20+E21</f>
        <v>3400</v>
      </c>
      <c r="F19" s="94">
        <f t="shared" si="4"/>
        <v>1960</v>
      </c>
      <c r="G19" s="94">
        <f t="shared" si="4"/>
        <v>0</v>
      </c>
      <c r="H19" s="94">
        <f t="shared" si="4"/>
        <v>120</v>
      </c>
      <c r="I19" s="94">
        <f t="shared" si="4"/>
        <v>120</v>
      </c>
      <c r="J19" s="94">
        <f t="shared" si="4"/>
        <v>1410</v>
      </c>
      <c r="K19" s="18"/>
      <c r="L19" s="95"/>
      <c r="M19" s="88"/>
      <c r="N19" s="88"/>
      <c r="O19" s="88"/>
    </row>
    <row r="20" spans="1:15" s="89" customFormat="1" ht="24" customHeight="1">
      <c r="A20" s="22" t="s">
        <v>18</v>
      </c>
      <c r="B20" s="21" t="s">
        <v>138</v>
      </c>
      <c r="C20" s="91" t="s">
        <v>139</v>
      </c>
      <c r="D20" s="91" t="s">
        <v>125</v>
      </c>
      <c r="E20" s="103">
        <v>1700</v>
      </c>
      <c r="F20" s="103">
        <v>960</v>
      </c>
      <c r="G20" s="18"/>
      <c r="H20" s="18"/>
      <c r="I20" s="18"/>
      <c r="J20" s="92">
        <v>810</v>
      </c>
      <c r="K20" s="18" t="s">
        <v>140</v>
      </c>
      <c r="L20" s="95"/>
      <c r="M20" s="88"/>
      <c r="N20" s="88"/>
      <c r="O20" s="88"/>
    </row>
    <row r="21" spans="1:15" s="89" customFormat="1" ht="34.9" customHeight="1">
      <c r="A21" s="22" t="s">
        <v>19</v>
      </c>
      <c r="B21" s="21" t="s">
        <v>141</v>
      </c>
      <c r="C21" s="91" t="s">
        <v>139</v>
      </c>
      <c r="D21" s="91">
        <v>2025</v>
      </c>
      <c r="E21" s="103">
        <v>1700</v>
      </c>
      <c r="F21" s="103">
        <v>1000</v>
      </c>
      <c r="G21" s="18"/>
      <c r="H21" s="18">
        <v>120</v>
      </c>
      <c r="I21" s="18">
        <v>120</v>
      </c>
      <c r="J21" s="92">
        <v>600</v>
      </c>
      <c r="K21" s="18" t="s">
        <v>140</v>
      </c>
      <c r="L21" s="95"/>
      <c r="M21" s="88"/>
      <c r="N21" s="88"/>
      <c r="O21" s="88"/>
    </row>
    <row r="22" spans="1:15" s="89" customFormat="1" ht="21.6" customHeight="1">
      <c r="A22" s="84" t="s">
        <v>142</v>
      </c>
      <c r="B22" s="9" t="s">
        <v>143</v>
      </c>
      <c r="C22" s="5"/>
      <c r="D22" s="5"/>
      <c r="E22" s="94">
        <f t="shared" ref="E22:J22" si="5">SUM(E23:E28)</f>
        <v>8150</v>
      </c>
      <c r="F22" s="94">
        <f t="shared" si="5"/>
        <v>8150</v>
      </c>
      <c r="G22" s="94">
        <f t="shared" si="5"/>
        <v>800</v>
      </c>
      <c r="H22" s="94">
        <f t="shared" si="5"/>
        <v>1450</v>
      </c>
      <c r="I22" s="94">
        <f t="shared" si="5"/>
        <v>1450</v>
      </c>
      <c r="J22" s="94">
        <f t="shared" si="5"/>
        <v>3050</v>
      </c>
      <c r="K22" s="94">
        <f>SUM(K23:K24)</f>
        <v>0</v>
      </c>
      <c r="L22" s="97"/>
      <c r="M22" s="88"/>
      <c r="N22" s="88"/>
      <c r="O22" s="88"/>
    </row>
    <row r="23" spans="1:15" s="89" customFormat="1" ht="28.15" customHeight="1">
      <c r="A23" s="22" t="s">
        <v>18</v>
      </c>
      <c r="B23" s="104" t="s">
        <v>8</v>
      </c>
      <c r="C23" s="105" t="s">
        <v>144</v>
      </c>
      <c r="D23" s="105" t="s">
        <v>125</v>
      </c>
      <c r="E23" s="18">
        <v>750</v>
      </c>
      <c r="F23" s="18">
        <v>750</v>
      </c>
      <c r="G23" s="18">
        <f>H23</f>
        <v>400</v>
      </c>
      <c r="H23" s="18">
        <v>400</v>
      </c>
      <c r="I23" s="18">
        <v>400</v>
      </c>
      <c r="J23" s="92">
        <v>350</v>
      </c>
      <c r="K23" s="18" t="s">
        <v>25</v>
      </c>
      <c r="L23" s="97"/>
      <c r="M23" s="88"/>
      <c r="N23" s="88"/>
      <c r="O23" s="88"/>
    </row>
    <row r="24" spans="1:15" s="89" customFormat="1" ht="31.5">
      <c r="A24" s="22" t="s">
        <v>19</v>
      </c>
      <c r="B24" s="17" t="s">
        <v>9</v>
      </c>
      <c r="C24" s="98" t="s">
        <v>145</v>
      </c>
      <c r="D24" s="98" t="s">
        <v>125</v>
      </c>
      <c r="E24" s="18">
        <v>750</v>
      </c>
      <c r="F24" s="18">
        <v>750</v>
      </c>
      <c r="G24" s="18">
        <f>H24</f>
        <v>400</v>
      </c>
      <c r="H24" s="18">
        <v>400</v>
      </c>
      <c r="I24" s="18">
        <v>400</v>
      </c>
      <c r="J24" s="92">
        <v>350</v>
      </c>
      <c r="K24" s="18" t="s">
        <v>28</v>
      </c>
      <c r="L24" s="97"/>
      <c r="M24" s="88"/>
      <c r="N24" s="88"/>
      <c r="O24" s="88"/>
    </row>
    <row r="25" spans="1:15" s="89" customFormat="1" ht="31.5">
      <c r="A25" s="22" t="s">
        <v>20</v>
      </c>
      <c r="B25" s="21" t="s">
        <v>87</v>
      </c>
      <c r="C25" s="98" t="s">
        <v>130</v>
      </c>
      <c r="D25" s="98">
        <v>2025</v>
      </c>
      <c r="E25" s="18">
        <v>800</v>
      </c>
      <c r="F25" s="18">
        <v>800</v>
      </c>
      <c r="G25" s="18"/>
      <c r="H25" s="18">
        <v>100</v>
      </c>
      <c r="I25" s="18">
        <v>100</v>
      </c>
      <c r="J25" s="92">
        <v>300</v>
      </c>
      <c r="K25" s="18" t="s">
        <v>82</v>
      </c>
      <c r="L25" s="97"/>
      <c r="M25" s="88"/>
      <c r="N25" s="88"/>
      <c r="O25" s="88"/>
    </row>
    <row r="26" spans="1:15" s="89" customFormat="1" ht="31.5">
      <c r="A26" s="22" t="s">
        <v>42</v>
      </c>
      <c r="B26" s="21" t="s">
        <v>88</v>
      </c>
      <c r="C26" s="98" t="s">
        <v>124</v>
      </c>
      <c r="D26" s="98">
        <v>2025</v>
      </c>
      <c r="E26" s="18">
        <v>950</v>
      </c>
      <c r="F26" s="18">
        <v>950</v>
      </c>
      <c r="G26" s="18"/>
      <c r="H26" s="18">
        <v>100</v>
      </c>
      <c r="I26" s="18">
        <v>100</v>
      </c>
      <c r="J26" s="92">
        <v>400</v>
      </c>
      <c r="K26" s="18" t="s">
        <v>94</v>
      </c>
      <c r="L26" s="97"/>
      <c r="M26" s="88"/>
      <c r="N26" s="88"/>
      <c r="O26" s="88"/>
    </row>
    <row r="27" spans="1:15" s="89" customFormat="1" ht="34.9" customHeight="1">
      <c r="A27" s="22" t="s">
        <v>43</v>
      </c>
      <c r="B27" s="21" t="s">
        <v>89</v>
      </c>
      <c r="C27" s="98" t="s">
        <v>131</v>
      </c>
      <c r="D27" s="98">
        <v>2025</v>
      </c>
      <c r="E27" s="18">
        <v>1100</v>
      </c>
      <c r="F27" s="18">
        <v>1100</v>
      </c>
      <c r="G27" s="18"/>
      <c r="H27" s="18">
        <v>200</v>
      </c>
      <c r="I27" s="18">
        <v>200</v>
      </c>
      <c r="J27" s="92">
        <v>400</v>
      </c>
      <c r="K27" s="18" t="s">
        <v>95</v>
      </c>
      <c r="L27" s="97"/>
      <c r="M27" s="88"/>
      <c r="N27" s="88"/>
      <c r="O27" s="88"/>
    </row>
    <row r="28" spans="1:15" s="89" customFormat="1" ht="49.9" customHeight="1">
      <c r="A28" s="22" t="s">
        <v>44</v>
      </c>
      <c r="B28" s="21" t="s">
        <v>90</v>
      </c>
      <c r="C28" s="98" t="s">
        <v>131</v>
      </c>
      <c r="D28" s="98">
        <v>2025</v>
      </c>
      <c r="E28" s="18">
        <v>3800</v>
      </c>
      <c r="F28" s="18">
        <v>3800</v>
      </c>
      <c r="G28" s="18"/>
      <c r="H28" s="18">
        <v>250</v>
      </c>
      <c r="I28" s="18">
        <v>250</v>
      </c>
      <c r="J28" s="92">
        <v>1250</v>
      </c>
      <c r="K28" s="18" t="s">
        <v>95</v>
      </c>
      <c r="L28" s="97"/>
      <c r="M28" s="88"/>
      <c r="N28" s="88"/>
      <c r="O28" s="88"/>
    </row>
    <row r="29" spans="1:15" s="89" customFormat="1" ht="23.45" customHeight="1">
      <c r="A29" s="84" t="s">
        <v>146</v>
      </c>
      <c r="B29" s="106" t="s">
        <v>147</v>
      </c>
      <c r="C29" s="36"/>
      <c r="D29" s="36"/>
      <c r="E29" s="107">
        <f t="shared" ref="E29:J29" si="6">SUM(E30:E32)</f>
        <v>7150</v>
      </c>
      <c r="F29" s="107">
        <f t="shared" si="6"/>
        <v>6150</v>
      </c>
      <c r="G29" s="107">
        <f t="shared" si="6"/>
        <v>2200</v>
      </c>
      <c r="H29" s="107">
        <f t="shared" si="6"/>
        <v>2320</v>
      </c>
      <c r="I29" s="107">
        <f t="shared" si="6"/>
        <v>2320</v>
      </c>
      <c r="J29" s="107">
        <f t="shared" si="6"/>
        <v>2930</v>
      </c>
      <c r="K29" s="18"/>
      <c r="L29" s="97"/>
      <c r="M29" s="88"/>
      <c r="N29" s="88"/>
      <c r="O29" s="88"/>
    </row>
    <row r="30" spans="1:15" s="89" customFormat="1" ht="29.45" customHeight="1">
      <c r="A30" s="56">
        <v>1</v>
      </c>
      <c r="B30" s="17" t="s">
        <v>50</v>
      </c>
      <c r="C30" s="98" t="s">
        <v>148</v>
      </c>
      <c r="D30" s="98" t="s">
        <v>125</v>
      </c>
      <c r="E30" s="18">
        <v>2000</v>
      </c>
      <c r="F30" s="18">
        <v>2000</v>
      </c>
      <c r="G30" s="18">
        <f>H30</f>
        <v>1000</v>
      </c>
      <c r="H30" s="18">
        <v>1000</v>
      </c>
      <c r="I30" s="18">
        <v>1000</v>
      </c>
      <c r="J30" s="92">
        <v>1000</v>
      </c>
      <c r="K30" s="18" t="s">
        <v>35</v>
      </c>
      <c r="L30" s="97"/>
      <c r="M30" s="88"/>
      <c r="N30" s="88"/>
      <c r="O30" s="88"/>
    </row>
    <row r="31" spans="1:15" s="89" customFormat="1" ht="31.5">
      <c r="A31" s="56">
        <v>2</v>
      </c>
      <c r="B31" s="17" t="s">
        <v>91</v>
      </c>
      <c r="C31" s="91" t="s">
        <v>136</v>
      </c>
      <c r="D31" s="91">
        <v>2025</v>
      </c>
      <c r="E31" s="18">
        <v>1650</v>
      </c>
      <c r="F31" s="18">
        <v>1650</v>
      </c>
      <c r="G31" s="18"/>
      <c r="H31" s="18">
        <v>120</v>
      </c>
      <c r="I31" s="18">
        <v>120</v>
      </c>
      <c r="J31" s="92">
        <v>630</v>
      </c>
      <c r="K31" s="56"/>
      <c r="L31" s="56"/>
      <c r="M31" s="88"/>
      <c r="N31" s="88"/>
      <c r="O31" s="88"/>
    </row>
    <row r="32" spans="1:15" s="89" customFormat="1" ht="31.15" customHeight="1">
      <c r="A32" s="56">
        <v>3</v>
      </c>
      <c r="B32" s="108" t="s">
        <v>149</v>
      </c>
      <c r="C32" s="109" t="s">
        <v>131</v>
      </c>
      <c r="D32" s="91" t="s">
        <v>125</v>
      </c>
      <c r="E32" s="18">
        <v>3500</v>
      </c>
      <c r="F32" s="18">
        <v>2500</v>
      </c>
      <c r="G32" s="18">
        <f>H32</f>
        <v>1200</v>
      </c>
      <c r="H32" s="18">
        <v>1200</v>
      </c>
      <c r="I32" s="18">
        <v>1200</v>
      </c>
      <c r="J32" s="92">
        <f>F32-I32</f>
        <v>1300</v>
      </c>
      <c r="K32" s="56" t="s">
        <v>150</v>
      </c>
      <c r="L32" s="97"/>
      <c r="M32" s="88"/>
      <c r="N32" s="88"/>
      <c r="O32" s="88"/>
    </row>
    <row r="33" spans="1:16" s="101" customFormat="1">
      <c r="A33" s="36" t="s">
        <v>151</v>
      </c>
      <c r="B33" s="78" t="s">
        <v>46</v>
      </c>
      <c r="C33" s="79"/>
      <c r="D33" s="79"/>
      <c r="E33" s="80">
        <f t="shared" ref="E33:J33" si="7">SUM(E34:E54)/2</f>
        <v>115750</v>
      </c>
      <c r="F33" s="80">
        <f t="shared" si="7"/>
        <v>72611</v>
      </c>
      <c r="G33" s="80">
        <f t="shared" si="7"/>
        <v>83577</v>
      </c>
      <c r="H33" s="80">
        <f t="shared" si="7"/>
        <v>78696</v>
      </c>
      <c r="I33" s="80">
        <f t="shared" si="7"/>
        <v>40059</v>
      </c>
      <c r="J33" s="80">
        <f t="shared" si="7"/>
        <v>17610</v>
      </c>
      <c r="K33" s="56"/>
      <c r="L33" s="56"/>
      <c r="M33" s="102"/>
      <c r="N33" s="102"/>
      <c r="O33" s="102"/>
    </row>
    <row r="34" spans="1:16" s="101" customFormat="1" ht="18.600000000000001" customHeight="1">
      <c r="A34" s="84" t="s">
        <v>3</v>
      </c>
      <c r="B34" s="9" t="s">
        <v>127</v>
      </c>
      <c r="C34" s="5"/>
      <c r="D34" s="5"/>
      <c r="E34" s="107">
        <f t="shared" ref="E34:J34" si="8">SUM(E35:E40)</f>
        <v>46959</v>
      </c>
      <c r="F34" s="107">
        <f t="shared" si="8"/>
        <v>30708</v>
      </c>
      <c r="G34" s="107">
        <f t="shared" si="8"/>
        <v>33668</v>
      </c>
      <c r="H34" s="107">
        <f t="shared" si="8"/>
        <v>32524</v>
      </c>
      <c r="I34" s="107">
        <f t="shared" si="8"/>
        <v>20525</v>
      </c>
      <c r="J34" s="107">
        <f t="shared" si="8"/>
        <v>8036</v>
      </c>
      <c r="K34" s="18"/>
      <c r="L34" s="56"/>
      <c r="M34" s="102"/>
      <c r="N34" s="102"/>
      <c r="O34" s="102"/>
      <c r="P34" s="110"/>
    </row>
    <row r="35" spans="1:16" s="101" customFormat="1" ht="31.5">
      <c r="A35" s="56">
        <v>1</v>
      </c>
      <c r="B35" s="21" t="s">
        <v>11</v>
      </c>
      <c r="C35" s="91" t="s">
        <v>131</v>
      </c>
      <c r="D35" s="91" t="s">
        <v>132</v>
      </c>
      <c r="E35" s="103">
        <v>4600</v>
      </c>
      <c r="F35" s="103">
        <v>4400</v>
      </c>
      <c r="G35" s="18">
        <v>2890</v>
      </c>
      <c r="H35" s="18">
        <v>2890</v>
      </c>
      <c r="I35" s="18">
        <v>2890</v>
      </c>
      <c r="J35" s="92">
        <v>1510</v>
      </c>
      <c r="K35" s="18" t="s">
        <v>150</v>
      </c>
      <c r="L35" s="56"/>
      <c r="M35" s="102"/>
      <c r="N35" s="102"/>
      <c r="O35" s="102"/>
    </row>
    <row r="36" spans="1:16" s="89" customFormat="1" ht="31.5">
      <c r="A36" s="56">
        <v>2</v>
      </c>
      <c r="B36" s="17" t="s">
        <v>48</v>
      </c>
      <c r="C36" s="98" t="s">
        <v>145</v>
      </c>
      <c r="D36" s="98" t="s">
        <v>125</v>
      </c>
      <c r="E36" s="18">
        <v>1900</v>
      </c>
      <c r="F36" s="18">
        <v>1600</v>
      </c>
      <c r="G36" s="18">
        <f>H36</f>
        <v>700</v>
      </c>
      <c r="H36" s="18">
        <v>700</v>
      </c>
      <c r="I36" s="18">
        <v>700</v>
      </c>
      <c r="J36" s="92">
        <v>500</v>
      </c>
      <c r="K36" s="18" t="s">
        <v>28</v>
      </c>
      <c r="L36" s="95"/>
      <c r="M36" s="88"/>
      <c r="N36" s="88"/>
      <c r="O36" s="88"/>
    </row>
    <row r="37" spans="1:16" s="89" customFormat="1" ht="31.5">
      <c r="A37" s="56">
        <v>3</v>
      </c>
      <c r="B37" s="21" t="s">
        <v>152</v>
      </c>
      <c r="C37" s="91" t="s">
        <v>153</v>
      </c>
      <c r="D37" s="91" t="s">
        <v>132</v>
      </c>
      <c r="E37" s="96">
        <v>3201</v>
      </c>
      <c r="F37" s="96">
        <v>2900</v>
      </c>
      <c r="G37" s="18">
        <v>2400</v>
      </c>
      <c r="H37" s="92">
        <v>2400</v>
      </c>
      <c r="I37" s="92">
        <v>2400</v>
      </c>
      <c r="J37" s="92">
        <v>500</v>
      </c>
      <c r="K37" s="18" t="s">
        <v>154</v>
      </c>
      <c r="L37" s="97"/>
      <c r="M37" s="88"/>
      <c r="N37" s="88"/>
      <c r="O37" s="88"/>
    </row>
    <row r="38" spans="1:16" s="89" customFormat="1" ht="33.6" customHeight="1">
      <c r="A38" s="56">
        <v>4</v>
      </c>
      <c r="B38" s="17" t="s">
        <v>155</v>
      </c>
      <c r="C38" s="91" t="s">
        <v>131</v>
      </c>
      <c r="D38" s="91" t="s">
        <v>156</v>
      </c>
      <c r="E38" s="96">
        <v>11608</v>
      </c>
      <c r="F38" s="96">
        <v>6608</v>
      </c>
      <c r="G38" s="18">
        <v>11608</v>
      </c>
      <c r="H38" s="92">
        <v>10464</v>
      </c>
      <c r="I38" s="92">
        <v>5464</v>
      </c>
      <c r="J38" s="92">
        <v>1144</v>
      </c>
      <c r="K38" s="56" t="s">
        <v>126</v>
      </c>
      <c r="L38" s="97"/>
      <c r="M38" s="88"/>
      <c r="N38" s="88"/>
      <c r="O38" s="88"/>
      <c r="P38" s="111"/>
    </row>
    <row r="39" spans="1:16" s="89" customFormat="1" ht="31.5">
      <c r="A39" s="56">
        <v>5</v>
      </c>
      <c r="B39" s="112" t="s">
        <v>157</v>
      </c>
      <c r="C39" s="91" t="s">
        <v>131</v>
      </c>
      <c r="D39" s="91" t="s">
        <v>156</v>
      </c>
      <c r="E39" s="96">
        <v>20850</v>
      </c>
      <c r="F39" s="96">
        <v>12400</v>
      </c>
      <c r="G39" s="18">
        <v>15124</v>
      </c>
      <c r="H39" s="92">
        <v>15124</v>
      </c>
      <c r="I39" s="92">
        <v>8125</v>
      </c>
      <c r="J39" s="92">
        <v>2528</v>
      </c>
      <c r="K39" s="56" t="s">
        <v>150</v>
      </c>
      <c r="L39" s="97"/>
      <c r="M39" s="88"/>
      <c r="N39" s="88"/>
      <c r="O39" s="88"/>
    </row>
    <row r="40" spans="1:16" s="89" customFormat="1" ht="31.5">
      <c r="A40" s="56">
        <v>6</v>
      </c>
      <c r="B40" s="90" t="s">
        <v>158</v>
      </c>
      <c r="C40" s="91" t="s">
        <v>153</v>
      </c>
      <c r="D40" s="91" t="s">
        <v>132</v>
      </c>
      <c r="E40" s="18">
        <v>4800</v>
      </c>
      <c r="F40" s="18">
        <v>2800</v>
      </c>
      <c r="G40" s="18">
        <f>H40</f>
        <v>946</v>
      </c>
      <c r="H40" s="18">
        <f>400+546</f>
        <v>946</v>
      </c>
      <c r="I40" s="18">
        <v>946</v>
      </c>
      <c r="J40" s="92">
        <v>1854</v>
      </c>
      <c r="K40" s="18" t="s">
        <v>154</v>
      </c>
      <c r="L40" s="95"/>
      <c r="M40" s="88"/>
      <c r="N40" s="88"/>
      <c r="O40" s="88"/>
      <c r="P40" s="111"/>
    </row>
    <row r="41" spans="1:16" s="89" customFormat="1" ht="24" customHeight="1">
      <c r="A41" s="84" t="s">
        <v>4</v>
      </c>
      <c r="B41" s="9" t="s">
        <v>143</v>
      </c>
      <c r="C41" s="5"/>
      <c r="D41" s="5"/>
      <c r="E41" s="107">
        <f t="shared" ref="E41:J41" si="9">SUM(E42:E48)</f>
        <v>54309</v>
      </c>
      <c r="F41" s="107">
        <f t="shared" si="9"/>
        <v>27421</v>
      </c>
      <c r="G41" s="107">
        <f t="shared" si="9"/>
        <v>48109</v>
      </c>
      <c r="H41" s="107">
        <f t="shared" si="9"/>
        <v>41150</v>
      </c>
      <c r="I41" s="107">
        <f t="shared" si="9"/>
        <v>14512</v>
      </c>
      <c r="J41" s="107">
        <f t="shared" si="9"/>
        <v>5464</v>
      </c>
      <c r="K41" s="94"/>
      <c r="L41" s="97"/>
      <c r="M41" s="88"/>
      <c r="N41" s="88"/>
      <c r="O41" s="88"/>
    </row>
    <row r="42" spans="1:16" s="89" customFormat="1" ht="31.5">
      <c r="A42" s="22" t="s">
        <v>18</v>
      </c>
      <c r="B42" s="21" t="s">
        <v>106</v>
      </c>
      <c r="C42" s="91" t="s">
        <v>153</v>
      </c>
      <c r="D42" s="91" t="s">
        <v>132</v>
      </c>
      <c r="E42" s="18">
        <v>26871</v>
      </c>
      <c r="F42" s="18">
        <f>E42-18000</f>
        <v>8871</v>
      </c>
      <c r="G42" s="18">
        <f>E42</f>
        <v>26871</v>
      </c>
      <c r="H42" s="18">
        <f>18000+1810+806</f>
        <v>20616</v>
      </c>
      <c r="I42" s="18">
        <f>1810+806</f>
        <v>2616</v>
      </c>
      <c r="J42" s="92">
        <v>1000</v>
      </c>
      <c r="K42" s="56" t="s">
        <v>126</v>
      </c>
      <c r="L42" s="97"/>
      <c r="M42" s="88"/>
      <c r="N42" s="88"/>
      <c r="O42" s="88"/>
      <c r="P42" s="111"/>
    </row>
    <row r="43" spans="1:16" s="89" customFormat="1" ht="47.25">
      <c r="A43" s="22" t="s">
        <v>19</v>
      </c>
      <c r="B43" s="17" t="s">
        <v>41</v>
      </c>
      <c r="C43" s="98" t="s">
        <v>159</v>
      </c>
      <c r="D43" s="98" t="s">
        <v>125</v>
      </c>
      <c r="E43" s="18">
        <v>1800</v>
      </c>
      <c r="F43" s="18">
        <v>1550</v>
      </c>
      <c r="G43" s="18">
        <f>H43</f>
        <v>800</v>
      </c>
      <c r="H43" s="18">
        <v>800</v>
      </c>
      <c r="I43" s="18">
        <v>800</v>
      </c>
      <c r="J43" s="92">
        <v>750</v>
      </c>
      <c r="K43" s="18" t="s">
        <v>26</v>
      </c>
      <c r="L43" s="97"/>
      <c r="M43" s="88"/>
      <c r="N43" s="88"/>
      <c r="O43" s="88"/>
    </row>
    <row r="44" spans="1:16" s="89" customFormat="1" ht="31.5">
      <c r="A44" s="22" t="s">
        <v>20</v>
      </c>
      <c r="B44" s="21" t="s">
        <v>47</v>
      </c>
      <c r="C44" s="91" t="s">
        <v>124</v>
      </c>
      <c r="D44" s="91" t="s">
        <v>125</v>
      </c>
      <c r="E44" s="18">
        <v>1900</v>
      </c>
      <c r="F44" s="18">
        <v>1900</v>
      </c>
      <c r="G44" s="18">
        <f>H44</f>
        <v>1000</v>
      </c>
      <c r="H44" s="18">
        <v>1000</v>
      </c>
      <c r="I44" s="18">
        <v>1000</v>
      </c>
      <c r="J44" s="92">
        <v>900</v>
      </c>
      <c r="K44" s="18" t="s">
        <v>30</v>
      </c>
      <c r="L44" s="97"/>
      <c r="M44" s="88"/>
      <c r="N44" s="88"/>
      <c r="O44" s="88"/>
    </row>
    <row r="45" spans="1:16" s="89" customFormat="1" ht="27.6" customHeight="1">
      <c r="A45" s="22" t="s">
        <v>42</v>
      </c>
      <c r="B45" s="17" t="s">
        <v>10</v>
      </c>
      <c r="C45" s="98" t="s">
        <v>160</v>
      </c>
      <c r="D45" s="98" t="s">
        <v>125</v>
      </c>
      <c r="E45" s="18">
        <v>1300</v>
      </c>
      <c r="F45" s="18">
        <v>1300</v>
      </c>
      <c r="G45" s="18">
        <f>H45</f>
        <v>800</v>
      </c>
      <c r="H45" s="18">
        <v>800</v>
      </c>
      <c r="I45" s="18">
        <v>800</v>
      </c>
      <c r="J45" s="92">
        <v>500</v>
      </c>
      <c r="K45" s="18" t="s">
        <v>29</v>
      </c>
      <c r="L45" s="97"/>
      <c r="M45" s="88"/>
      <c r="N45" s="88"/>
      <c r="O45" s="88"/>
    </row>
    <row r="46" spans="1:16" s="89" customFormat="1" ht="31.5">
      <c r="A46" s="22" t="s">
        <v>43</v>
      </c>
      <c r="B46" s="17" t="s">
        <v>161</v>
      </c>
      <c r="C46" s="98" t="s">
        <v>131</v>
      </c>
      <c r="D46" s="98" t="s">
        <v>132</v>
      </c>
      <c r="E46" s="18">
        <v>14138</v>
      </c>
      <c r="F46" s="18">
        <v>10000</v>
      </c>
      <c r="G46" s="18">
        <v>14138</v>
      </c>
      <c r="H46" s="18">
        <f>G46-J46</f>
        <v>13324</v>
      </c>
      <c r="I46" s="18">
        <f>F46-J46</f>
        <v>9186</v>
      </c>
      <c r="J46" s="92">
        <v>814</v>
      </c>
      <c r="K46" s="56" t="s">
        <v>126</v>
      </c>
      <c r="L46" s="97"/>
      <c r="M46" s="88"/>
      <c r="N46" s="88"/>
      <c r="O46" s="88"/>
    </row>
    <row r="47" spans="1:16" s="89" customFormat="1" ht="31.5">
      <c r="A47" s="22" t="s">
        <v>44</v>
      </c>
      <c r="B47" s="21" t="s">
        <v>162</v>
      </c>
      <c r="C47" s="98" t="s">
        <v>135</v>
      </c>
      <c r="D47" s="98" t="s">
        <v>125</v>
      </c>
      <c r="E47" s="18">
        <v>7000</v>
      </c>
      <c r="F47" s="18">
        <v>2500</v>
      </c>
      <c r="G47" s="18">
        <f>E47-F47</f>
        <v>4500</v>
      </c>
      <c r="H47" s="18">
        <v>4500</v>
      </c>
      <c r="I47" s="18"/>
      <c r="J47" s="92">
        <v>1000</v>
      </c>
      <c r="K47" s="56" t="s">
        <v>126</v>
      </c>
      <c r="L47" s="97"/>
      <c r="M47" s="88"/>
      <c r="N47" s="88"/>
      <c r="O47" s="88"/>
    </row>
    <row r="48" spans="1:16" s="89" customFormat="1" ht="33" customHeight="1">
      <c r="A48" s="22" t="s">
        <v>45</v>
      </c>
      <c r="B48" s="17" t="s">
        <v>92</v>
      </c>
      <c r="C48" s="98" t="s">
        <v>163</v>
      </c>
      <c r="D48" s="98">
        <v>2025</v>
      </c>
      <c r="E48" s="18">
        <v>1300</v>
      </c>
      <c r="F48" s="18">
        <v>1300</v>
      </c>
      <c r="G48" s="18"/>
      <c r="H48" s="18">
        <v>110</v>
      </c>
      <c r="I48" s="18">
        <v>110</v>
      </c>
      <c r="J48" s="92">
        <v>500</v>
      </c>
      <c r="K48" s="56" t="s">
        <v>96</v>
      </c>
      <c r="L48" s="97"/>
      <c r="M48" s="88"/>
      <c r="N48" s="88"/>
      <c r="O48" s="88"/>
    </row>
    <row r="49" spans="1:15" s="89" customFormat="1" ht="24.6" customHeight="1">
      <c r="A49" s="36" t="s">
        <v>17</v>
      </c>
      <c r="B49" s="9" t="s">
        <v>137</v>
      </c>
      <c r="C49" s="5"/>
      <c r="D49" s="5"/>
      <c r="E49" s="94">
        <f t="shared" ref="E49:J49" si="10">E50</f>
        <v>0</v>
      </c>
      <c r="F49" s="94">
        <f t="shared" si="10"/>
        <v>0</v>
      </c>
      <c r="G49" s="94">
        <f t="shared" si="10"/>
        <v>0</v>
      </c>
      <c r="H49" s="94">
        <f t="shared" si="10"/>
        <v>0</v>
      </c>
      <c r="I49" s="94">
        <f t="shared" si="10"/>
        <v>0</v>
      </c>
      <c r="J49" s="94">
        <f t="shared" si="10"/>
        <v>1610</v>
      </c>
      <c r="K49" s="18"/>
      <c r="L49" s="95"/>
      <c r="M49" s="88"/>
      <c r="N49" s="88"/>
      <c r="O49" s="88"/>
    </row>
    <row r="50" spans="1:15" s="89" customFormat="1" ht="37.9" customHeight="1">
      <c r="A50" s="22" t="s">
        <v>18</v>
      </c>
      <c r="B50" s="21" t="s">
        <v>164</v>
      </c>
      <c r="C50" s="91" t="s">
        <v>165</v>
      </c>
      <c r="D50" s="91" t="s">
        <v>125</v>
      </c>
      <c r="E50" s="103"/>
      <c r="F50" s="103"/>
      <c r="G50" s="18"/>
      <c r="H50" s="18"/>
      <c r="I50" s="18"/>
      <c r="J50" s="92">
        <v>1610</v>
      </c>
      <c r="K50" s="18" t="s">
        <v>166</v>
      </c>
      <c r="L50" s="95"/>
      <c r="M50" s="88"/>
      <c r="N50" s="88"/>
      <c r="O50" s="88"/>
    </row>
    <row r="51" spans="1:15" s="89" customFormat="1" ht="27" customHeight="1">
      <c r="A51" s="36" t="s">
        <v>142</v>
      </c>
      <c r="B51" s="9" t="s">
        <v>167</v>
      </c>
      <c r="C51" s="5"/>
      <c r="D51" s="5"/>
      <c r="E51" s="113">
        <f t="shared" ref="E51:J51" si="11">E52</f>
        <v>7000</v>
      </c>
      <c r="F51" s="113">
        <f t="shared" si="11"/>
        <v>7000</v>
      </c>
      <c r="G51" s="113">
        <f t="shared" si="11"/>
        <v>0</v>
      </c>
      <c r="H51" s="113">
        <f t="shared" si="11"/>
        <v>3222</v>
      </c>
      <c r="I51" s="113">
        <f t="shared" si="11"/>
        <v>3222</v>
      </c>
      <c r="J51" s="113">
        <f t="shared" si="11"/>
        <v>500</v>
      </c>
      <c r="K51" s="94"/>
      <c r="L51" s="114"/>
      <c r="M51" s="88"/>
      <c r="N51" s="88"/>
      <c r="O51" s="88"/>
    </row>
    <row r="52" spans="1:15" s="89" customFormat="1" ht="37.9" customHeight="1">
      <c r="A52" s="22"/>
      <c r="B52" s="115" t="s">
        <v>102</v>
      </c>
      <c r="C52" s="116" t="s">
        <v>139</v>
      </c>
      <c r="D52" s="116" t="s">
        <v>132</v>
      </c>
      <c r="E52" s="117">
        <v>7000</v>
      </c>
      <c r="F52" s="117">
        <v>7000</v>
      </c>
      <c r="G52" s="18"/>
      <c r="H52" s="18">
        <v>3222</v>
      </c>
      <c r="I52" s="18">
        <v>3222</v>
      </c>
      <c r="J52" s="92">
        <v>500</v>
      </c>
      <c r="K52" s="18"/>
      <c r="L52" s="95"/>
      <c r="M52" s="88"/>
      <c r="N52" s="88"/>
      <c r="O52" s="88"/>
    </row>
    <row r="53" spans="1:15" ht="25.15" customHeight="1">
      <c r="A53" s="36" t="s">
        <v>142</v>
      </c>
      <c r="B53" s="37" t="s">
        <v>168</v>
      </c>
      <c r="C53" s="38"/>
      <c r="D53" s="38"/>
      <c r="E53" s="113">
        <f t="shared" ref="E53:J53" si="12">E54</f>
        <v>7482</v>
      </c>
      <c r="F53" s="113">
        <f t="shared" si="12"/>
        <v>7482</v>
      </c>
      <c r="G53" s="113">
        <f t="shared" si="12"/>
        <v>1800</v>
      </c>
      <c r="H53" s="113">
        <f t="shared" si="12"/>
        <v>1800</v>
      </c>
      <c r="I53" s="113">
        <f t="shared" si="12"/>
        <v>1800</v>
      </c>
      <c r="J53" s="113">
        <f t="shared" si="12"/>
        <v>2000</v>
      </c>
      <c r="K53" s="95"/>
      <c r="L53" s="95"/>
    </row>
    <row r="54" spans="1:15" ht="63">
      <c r="A54" s="22" t="s">
        <v>18</v>
      </c>
      <c r="B54" s="17" t="s">
        <v>169</v>
      </c>
      <c r="C54" s="91" t="s">
        <v>170</v>
      </c>
      <c r="D54" s="98" t="s">
        <v>125</v>
      </c>
      <c r="E54" s="103">
        <v>7482</v>
      </c>
      <c r="F54" s="103">
        <v>7482</v>
      </c>
      <c r="G54" s="103">
        <v>1800</v>
      </c>
      <c r="H54" s="103">
        <v>1800</v>
      </c>
      <c r="I54" s="103">
        <v>1800</v>
      </c>
      <c r="J54" s="92">
        <v>2000</v>
      </c>
      <c r="K54" s="56" t="s">
        <v>126</v>
      </c>
      <c r="L54" s="95"/>
    </row>
    <row r="55" spans="1:15">
      <c r="B55" s="118"/>
      <c r="C55" s="118"/>
      <c r="D55" s="118"/>
      <c r="E55" s="69"/>
      <c r="F55" s="69"/>
      <c r="G55" s="69"/>
      <c r="H55" s="119"/>
      <c r="I55" s="119"/>
      <c r="J55" s="69"/>
      <c r="K55" s="69"/>
    </row>
    <row r="56" spans="1:15">
      <c r="B56" s="118"/>
      <c r="C56" s="118"/>
      <c r="D56" s="118"/>
      <c r="E56" s="69"/>
      <c r="F56" s="69"/>
      <c r="G56" s="69"/>
      <c r="H56" s="119"/>
      <c r="I56" s="119"/>
      <c r="J56" s="69"/>
      <c r="K56" s="69"/>
    </row>
    <row r="57" spans="1:15">
      <c r="B57" s="118"/>
      <c r="C57" s="118"/>
      <c r="D57" s="118"/>
      <c r="E57" s="69"/>
      <c r="F57" s="69"/>
      <c r="G57" s="69"/>
      <c r="H57" s="119"/>
      <c r="I57" s="119"/>
      <c r="J57" s="69"/>
      <c r="K57" s="69"/>
    </row>
    <row r="58" spans="1:15">
      <c r="B58" s="118"/>
      <c r="C58" s="118"/>
      <c r="D58" s="118"/>
      <c r="E58" s="69"/>
      <c r="F58" s="69"/>
      <c r="G58" s="69"/>
      <c r="H58" s="119"/>
      <c r="I58" s="119"/>
      <c r="J58" s="69"/>
      <c r="K58" s="69"/>
    </row>
    <row r="59" spans="1:15">
      <c r="B59" s="118"/>
      <c r="C59" s="118"/>
      <c r="D59" s="118"/>
      <c r="E59" s="69"/>
      <c r="F59" s="69"/>
      <c r="G59" s="69"/>
      <c r="H59" s="119"/>
      <c r="I59" s="119"/>
      <c r="J59" s="69"/>
      <c r="K59" s="69"/>
    </row>
    <row r="60" spans="1:15">
      <c r="B60" s="118"/>
      <c r="C60" s="118"/>
      <c r="D60" s="118"/>
      <c r="E60" s="69"/>
      <c r="F60" s="69"/>
      <c r="G60" s="69"/>
      <c r="H60" s="119"/>
      <c r="I60" s="119"/>
      <c r="J60" s="69"/>
      <c r="K60" s="69"/>
    </row>
    <row r="61" spans="1:15">
      <c r="B61" s="118"/>
      <c r="C61" s="118"/>
      <c r="D61" s="118"/>
      <c r="E61" s="69"/>
      <c r="F61" s="69"/>
      <c r="G61" s="69"/>
      <c r="H61" s="119"/>
      <c r="I61" s="119"/>
      <c r="J61" s="69"/>
      <c r="K61" s="69"/>
    </row>
    <row r="62" spans="1:15">
      <c r="B62" s="118"/>
      <c r="C62" s="118"/>
      <c r="D62" s="118"/>
      <c r="E62" s="69"/>
      <c r="F62" s="69"/>
      <c r="G62" s="69"/>
      <c r="H62" s="119"/>
      <c r="I62" s="119"/>
      <c r="J62" s="69"/>
      <c r="K62" s="69"/>
    </row>
    <row r="63" spans="1:15">
      <c r="B63" s="118"/>
      <c r="C63" s="118"/>
      <c r="D63" s="118"/>
      <c r="E63" s="69"/>
      <c r="F63" s="69"/>
      <c r="G63" s="69"/>
      <c r="H63" s="119"/>
      <c r="I63" s="119"/>
      <c r="J63" s="69"/>
      <c r="K63" s="69"/>
    </row>
    <row r="64" spans="1:15">
      <c r="B64" s="118"/>
      <c r="C64" s="118"/>
      <c r="D64" s="118"/>
      <c r="E64" s="69"/>
      <c r="F64" s="69"/>
      <c r="G64" s="69"/>
      <c r="H64" s="119"/>
      <c r="I64" s="119"/>
      <c r="J64" s="69"/>
      <c r="K64" s="69"/>
    </row>
    <row r="65" spans="2:11">
      <c r="B65" s="118"/>
      <c r="C65" s="118"/>
      <c r="D65" s="118"/>
      <c r="E65" s="69"/>
      <c r="F65" s="69"/>
      <c r="G65" s="69"/>
      <c r="H65" s="119"/>
      <c r="I65" s="119"/>
      <c r="J65" s="69"/>
      <c r="K65" s="69"/>
    </row>
    <row r="66" spans="2:11">
      <c r="B66" s="118"/>
      <c r="C66" s="118"/>
      <c r="D66" s="118"/>
      <c r="E66" s="69"/>
      <c r="F66" s="69"/>
      <c r="G66" s="69"/>
      <c r="H66" s="119"/>
      <c r="I66" s="119"/>
      <c r="J66" s="69"/>
      <c r="K66" s="69"/>
    </row>
    <row r="67" spans="2:11">
      <c r="B67" s="118"/>
      <c r="C67" s="118"/>
      <c r="D67" s="118"/>
      <c r="E67" s="69"/>
      <c r="F67" s="69"/>
      <c r="G67" s="69"/>
      <c r="H67" s="119"/>
      <c r="I67" s="119"/>
      <c r="J67" s="69"/>
      <c r="K67" s="69"/>
    </row>
    <row r="68" spans="2:11">
      <c r="B68" s="118"/>
      <c r="C68" s="118"/>
      <c r="D68" s="118"/>
      <c r="E68" s="69"/>
      <c r="F68" s="69"/>
      <c r="G68" s="69"/>
      <c r="H68" s="119"/>
      <c r="I68" s="119"/>
      <c r="J68" s="69"/>
      <c r="K68" s="69"/>
    </row>
    <row r="69" spans="2:11">
      <c r="B69" s="118"/>
      <c r="C69" s="118"/>
      <c r="D69" s="118"/>
      <c r="E69" s="69"/>
      <c r="F69" s="69"/>
      <c r="G69" s="69"/>
      <c r="H69" s="119"/>
      <c r="I69" s="119"/>
      <c r="J69" s="69"/>
      <c r="K69" s="69"/>
    </row>
    <row r="70" spans="2:11">
      <c r="B70" s="118"/>
      <c r="C70" s="118"/>
      <c r="D70" s="118"/>
      <c r="E70" s="69"/>
      <c r="F70" s="69"/>
      <c r="G70" s="69"/>
      <c r="H70" s="119"/>
      <c r="I70" s="119"/>
      <c r="J70" s="69"/>
      <c r="K70" s="69"/>
    </row>
    <row r="71" spans="2:11">
      <c r="B71" s="118"/>
      <c r="C71" s="118"/>
      <c r="D71" s="118"/>
      <c r="E71" s="69"/>
      <c r="F71" s="69"/>
      <c r="G71" s="69"/>
      <c r="H71" s="119"/>
      <c r="I71" s="119"/>
      <c r="J71" s="69"/>
      <c r="K71" s="69"/>
    </row>
    <row r="72" spans="2:11">
      <c r="B72" s="118"/>
      <c r="C72" s="118"/>
      <c r="D72" s="118"/>
      <c r="E72" s="69"/>
      <c r="F72" s="69"/>
      <c r="G72" s="69"/>
      <c r="H72" s="119"/>
      <c r="I72" s="119"/>
      <c r="J72" s="69"/>
      <c r="K72" s="69"/>
    </row>
    <row r="73" spans="2:11">
      <c r="B73" s="118"/>
      <c r="C73" s="118"/>
      <c r="D73" s="118"/>
      <c r="E73" s="69"/>
      <c r="F73" s="69"/>
      <c r="G73" s="69"/>
      <c r="H73" s="119"/>
      <c r="I73" s="119"/>
      <c r="J73" s="69"/>
      <c r="K73" s="69"/>
    </row>
    <row r="74" spans="2:11">
      <c r="B74" s="118"/>
      <c r="C74" s="118"/>
      <c r="D74" s="118"/>
      <c r="E74" s="69"/>
      <c r="F74" s="69"/>
      <c r="G74" s="69"/>
      <c r="H74" s="119"/>
      <c r="I74" s="119"/>
      <c r="J74" s="69"/>
      <c r="K74" s="69"/>
    </row>
    <row r="75" spans="2:11">
      <c r="B75" s="118"/>
      <c r="C75" s="118"/>
      <c r="D75" s="118"/>
      <c r="E75" s="69"/>
      <c r="F75" s="69"/>
      <c r="G75" s="69"/>
      <c r="H75" s="119"/>
      <c r="I75" s="119"/>
      <c r="J75" s="69"/>
      <c r="K75" s="69"/>
    </row>
    <row r="76" spans="2:11">
      <c r="B76" s="118"/>
      <c r="C76" s="118"/>
      <c r="D76" s="118"/>
      <c r="E76" s="69"/>
      <c r="F76" s="69"/>
      <c r="G76" s="69"/>
      <c r="H76" s="119"/>
      <c r="I76" s="119"/>
      <c r="J76" s="69"/>
      <c r="K76" s="69"/>
    </row>
    <row r="77" spans="2:11">
      <c r="B77" s="118"/>
      <c r="C77" s="118"/>
      <c r="D77" s="118"/>
      <c r="E77" s="69"/>
      <c r="F77" s="69"/>
      <c r="G77" s="69"/>
      <c r="H77" s="119"/>
      <c r="I77" s="119"/>
      <c r="J77" s="69"/>
      <c r="K77" s="69"/>
    </row>
    <row r="78" spans="2:11">
      <c r="B78" s="118"/>
      <c r="C78" s="118"/>
      <c r="D78" s="118"/>
      <c r="E78" s="69"/>
      <c r="F78" s="69"/>
      <c r="G78" s="69"/>
      <c r="H78" s="119"/>
      <c r="I78" s="119"/>
      <c r="J78" s="69"/>
      <c r="K78" s="69"/>
    </row>
    <row r="79" spans="2:11">
      <c r="B79" s="118"/>
      <c r="C79" s="118"/>
      <c r="D79" s="118"/>
      <c r="E79" s="69"/>
      <c r="F79" s="69"/>
      <c r="G79" s="69"/>
      <c r="H79" s="119"/>
      <c r="I79" s="119"/>
      <c r="J79" s="69"/>
      <c r="K79" s="69"/>
    </row>
    <row r="80" spans="2:11">
      <c r="B80" s="118"/>
      <c r="C80" s="118"/>
      <c r="D80" s="118"/>
      <c r="E80" s="69"/>
      <c r="F80" s="69"/>
      <c r="G80" s="69"/>
      <c r="H80" s="119"/>
      <c r="I80" s="119"/>
      <c r="J80" s="69"/>
      <c r="K80" s="69"/>
    </row>
    <row r="81" spans="2:11">
      <c r="B81" s="118"/>
      <c r="C81" s="118"/>
      <c r="D81" s="118"/>
      <c r="E81" s="69"/>
      <c r="F81" s="69"/>
      <c r="G81" s="69"/>
      <c r="H81" s="119"/>
      <c r="I81" s="119"/>
      <c r="J81" s="69"/>
      <c r="K81" s="69"/>
    </row>
    <row r="82" spans="2:11">
      <c r="B82" s="118"/>
      <c r="C82" s="118"/>
      <c r="D82" s="118"/>
      <c r="E82" s="69"/>
      <c r="F82" s="69"/>
      <c r="G82" s="69"/>
      <c r="H82" s="119"/>
      <c r="I82" s="119"/>
      <c r="J82" s="69"/>
      <c r="K82" s="69"/>
    </row>
    <row r="83" spans="2:11">
      <c r="B83" s="118"/>
      <c r="C83" s="118"/>
      <c r="D83" s="118"/>
      <c r="E83" s="69"/>
      <c r="F83" s="69"/>
      <c r="G83" s="69"/>
      <c r="H83" s="119"/>
      <c r="I83" s="119"/>
      <c r="J83" s="69"/>
      <c r="K83" s="69"/>
    </row>
    <row r="84" spans="2:11">
      <c r="B84" s="118"/>
      <c r="C84" s="118"/>
      <c r="D84" s="118"/>
      <c r="E84" s="69"/>
      <c r="F84" s="69"/>
      <c r="G84" s="69"/>
      <c r="H84" s="119"/>
      <c r="I84" s="119"/>
      <c r="J84" s="69"/>
      <c r="K84" s="69"/>
    </row>
    <row r="85" spans="2:11">
      <c r="B85" s="118"/>
      <c r="C85" s="118"/>
      <c r="D85" s="118"/>
      <c r="E85" s="69"/>
      <c r="F85" s="69"/>
      <c r="G85" s="69"/>
      <c r="H85" s="119"/>
      <c r="I85" s="119"/>
      <c r="J85" s="69"/>
      <c r="K85" s="69"/>
    </row>
    <row r="86" spans="2:11">
      <c r="B86" s="118"/>
      <c r="C86" s="118"/>
      <c r="D86" s="118"/>
      <c r="E86" s="69"/>
      <c r="F86" s="69"/>
      <c r="G86" s="69"/>
      <c r="H86" s="119"/>
      <c r="I86" s="119"/>
      <c r="J86" s="69"/>
      <c r="K86" s="69"/>
    </row>
    <row r="87" spans="2:11">
      <c r="B87" s="118"/>
      <c r="C87" s="118"/>
      <c r="D87" s="118"/>
      <c r="E87" s="69"/>
      <c r="F87" s="69"/>
      <c r="G87" s="69"/>
      <c r="H87" s="119"/>
      <c r="I87" s="119"/>
      <c r="J87" s="69"/>
      <c r="K87" s="69"/>
    </row>
    <row r="88" spans="2:11">
      <c r="B88" s="118"/>
      <c r="C88" s="118"/>
      <c r="D88" s="118"/>
      <c r="E88" s="69"/>
      <c r="F88" s="69"/>
      <c r="G88" s="69"/>
      <c r="H88" s="119"/>
      <c r="I88" s="119"/>
      <c r="J88" s="69"/>
      <c r="K88" s="69"/>
    </row>
    <row r="89" spans="2:11">
      <c r="B89" s="118"/>
      <c r="C89" s="118"/>
      <c r="D89" s="118"/>
      <c r="E89" s="69"/>
      <c r="F89" s="69"/>
      <c r="G89" s="69"/>
      <c r="H89" s="119"/>
      <c r="I89" s="119"/>
      <c r="J89" s="69"/>
      <c r="K89" s="69"/>
    </row>
    <row r="90" spans="2:11">
      <c r="B90" s="118"/>
      <c r="C90" s="118"/>
      <c r="D90" s="118"/>
      <c r="E90" s="69"/>
      <c r="F90" s="69"/>
      <c r="G90" s="69"/>
      <c r="H90" s="119"/>
      <c r="I90" s="119"/>
      <c r="J90" s="69"/>
      <c r="K90" s="69"/>
    </row>
    <row r="91" spans="2:11">
      <c r="B91" s="118"/>
      <c r="C91" s="118"/>
      <c r="D91" s="118"/>
      <c r="E91" s="69"/>
      <c r="F91" s="69"/>
      <c r="G91" s="69"/>
      <c r="H91" s="119"/>
      <c r="I91" s="119"/>
      <c r="J91" s="69"/>
      <c r="K91" s="69"/>
    </row>
    <row r="92" spans="2:11">
      <c r="B92" s="118"/>
      <c r="C92" s="118"/>
      <c r="D92" s="118"/>
      <c r="E92" s="69"/>
      <c r="F92" s="69"/>
      <c r="G92" s="69"/>
      <c r="H92" s="119"/>
      <c r="I92" s="119"/>
      <c r="J92" s="69"/>
      <c r="K92" s="69"/>
    </row>
    <row r="93" spans="2:11">
      <c r="B93" s="118"/>
      <c r="C93" s="118"/>
      <c r="D93" s="118"/>
      <c r="E93" s="69"/>
      <c r="F93" s="69"/>
      <c r="G93" s="69"/>
      <c r="H93" s="119"/>
      <c r="I93" s="119"/>
      <c r="J93" s="69"/>
      <c r="K93" s="69"/>
    </row>
    <row r="94" spans="2:11">
      <c r="B94" s="118"/>
      <c r="C94" s="118"/>
      <c r="D94" s="118"/>
      <c r="E94" s="69"/>
      <c r="F94" s="69"/>
      <c r="G94" s="69"/>
      <c r="H94" s="119"/>
      <c r="I94" s="119"/>
      <c r="J94" s="69"/>
      <c r="K94" s="69"/>
    </row>
    <row r="95" spans="2:11">
      <c r="B95" s="118"/>
      <c r="C95" s="118"/>
      <c r="D95" s="118"/>
      <c r="E95" s="69"/>
      <c r="F95" s="69"/>
      <c r="G95" s="69"/>
      <c r="H95" s="119"/>
      <c r="I95" s="119"/>
      <c r="J95" s="69"/>
      <c r="K95" s="69"/>
    </row>
    <row r="96" spans="2:11">
      <c r="B96" s="118"/>
      <c r="C96" s="118"/>
      <c r="D96" s="118"/>
      <c r="E96" s="69"/>
      <c r="F96" s="69"/>
      <c r="G96" s="69"/>
      <c r="H96" s="119"/>
      <c r="I96" s="119"/>
      <c r="J96" s="69"/>
      <c r="K96" s="69"/>
    </row>
    <row r="97" spans="2:11">
      <c r="B97" s="118"/>
      <c r="C97" s="118"/>
      <c r="D97" s="118"/>
      <c r="E97" s="69"/>
      <c r="F97" s="69"/>
      <c r="G97" s="69"/>
      <c r="H97" s="119"/>
      <c r="I97" s="119"/>
      <c r="J97" s="69"/>
      <c r="K97" s="69"/>
    </row>
    <row r="98" spans="2:11">
      <c r="B98" s="118"/>
      <c r="C98" s="118"/>
      <c r="D98" s="118"/>
      <c r="E98" s="69"/>
      <c r="F98" s="69"/>
      <c r="G98" s="69"/>
      <c r="H98" s="119"/>
      <c r="I98" s="119"/>
      <c r="J98" s="69"/>
      <c r="K98" s="69"/>
    </row>
    <row r="99" spans="2:11">
      <c r="B99" s="118"/>
      <c r="C99" s="118"/>
      <c r="D99" s="118"/>
      <c r="E99" s="69"/>
      <c r="F99" s="69"/>
      <c r="G99" s="69"/>
      <c r="H99" s="119"/>
      <c r="I99" s="119"/>
      <c r="J99" s="69"/>
      <c r="K99" s="69"/>
    </row>
    <row r="100" spans="2:11">
      <c r="B100" s="118"/>
      <c r="C100" s="118"/>
      <c r="D100" s="118"/>
      <c r="E100" s="69"/>
      <c r="F100" s="69"/>
      <c r="G100" s="69"/>
      <c r="H100" s="119"/>
      <c r="I100" s="119"/>
      <c r="J100" s="69"/>
      <c r="K100" s="69"/>
    </row>
    <row r="101" spans="2:11">
      <c r="B101" s="118"/>
      <c r="C101" s="118"/>
      <c r="D101" s="118"/>
      <c r="E101" s="69"/>
      <c r="F101" s="69"/>
      <c r="G101" s="69"/>
      <c r="H101" s="119"/>
      <c r="I101" s="119"/>
      <c r="J101" s="69"/>
      <c r="K101" s="69"/>
    </row>
    <row r="102" spans="2:11">
      <c r="B102" s="118"/>
      <c r="C102" s="118"/>
      <c r="D102" s="118"/>
      <c r="E102" s="69"/>
      <c r="F102" s="69"/>
      <c r="G102" s="69"/>
      <c r="H102" s="119"/>
      <c r="I102" s="119"/>
      <c r="J102" s="69"/>
      <c r="K102" s="69"/>
    </row>
    <row r="103" spans="2:11">
      <c r="B103" s="118"/>
      <c r="C103" s="118"/>
      <c r="D103" s="118"/>
      <c r="E103" s="69"/>
      <c r="F103" s="69"/>
      <c r="G103" s="69"/>
      <c r="H103" s="119"/>
      <c r="I103" s="119"/>
      <c r="J103" s="69"/>
      <c r="K103" s="69"/>
    </row>
    <row r="104" spans="2:11">
      <c r="B104" s="118"/>
      <c r="C104" s="118"/>
      <c r="D104" s="118"/>
      <c r="E104" s="69"/>
      <c r="F104" s="69"/>
      <c r="G104" s="69"/>
      <c r="H104" s="119"/>
      <c r="I104" s="119"/>
      <c r="J104" s="69"/>
      <c r="K104" s="69"/>
    </row>
    <row r="105" spans="2:11">
      <c r="B105" s="118"/>
      <c r="C105" s="118"/>
      <c r="D105" s="118"/>
      <c r="E105" s="69"/>
      <c r="F105" s="69"/>
      <c r="G105" s="69"/>
      <c r="H105" s="119"/>
      <c r="I105" s="119"/>
      <c r="J105" s="69"/>
      <c r="K105" s="69"/>
    </row>
    <row r="106" spans="2:11">
      <c r="B106" s="118"/>
      <c r="C106" s="118"/>
      <c r="D106" s="118"/>
      <c r="E106" s="69"/>
      <c r="F106" s="69"/>
      <c r="G106" s="69"/>
      <c r="H106" s="119"/>
      <c r="I106" s="119"/>
      <c r="J106" s="69"/>
      <c r="K106" s="69"/>
    </row>
    <row r="107" spans="2:11">
      <c r="B107" s="118"/>
      <c r="C107" s="118"/>
      <c r="D107" s="118"/>
      <c r="E107" s="69"/>
      <c r="F107" s="69"/>
      <c r="G107" s="69"/>
      <c r="H107" s="119"/>
      <c r="I107" s="119"/>
      <c r="J107" s="69"/>
      <c r="K107" s="69"/>
    </row>
    <row r="108" spans="2:11">
      <c r="B108" s="118"/>
      <c r="C108" s="118"/>
      <c r="D108" s="118"/>
      <c r="E108" s="69"/>
      <c r="F108" s="69"/>
      <c r="G108" s="69"/>
      <c r="H108" s="119"/>
      <c r="I108" s="119"/>
      <c r="J108" s="69"/>
      <c r="K108" s="69"/>
    </row>
    <row r="109" spans="2:11">
      <c r="B109" s="118"/>
      <c r="C109" s="118"/>
      <c r="D109" s="118"/>
      <c r="E109" s="69"/>
      <c r="F109" s="69"/>
      <c r="G109" s="69"/>
      <c r="H109" s="119"/>
      <c r="I109" s="119"/>
      <c r="J109" s="69"/>
      <c r="K109" s="69"/>
    </row>
    <row r="110" spans="2:11">
      <c r="B110" s="118"/>
      <c r="C110" s="118"/>
      <c r="D110" s="118"/>
      <c r="E110" s="69"/>
      <c r="F110" s="69"/>
      <c r="G110" s="69"/>
      <c r="H110" s="119"/>
      <c r="I110" s="119"/>
      <c r="J110" s="69"/>
      <c r="K110" s="69"/>
    </row>
    <row r="111" spans="2:11">
      <c r="B111" s="118"/>
      <c r="C111" s="118"/>
      <c r="D111" s="118"/>
      <c r="E111" s="69"/>
      <c r="F111" s="69"/>
      <c r="G111" s="69"/>
      <c r="H111" s="119"/>
      <c r="I111" s="119"/>
      <c r="J111" s="69"/>
      <c r="K111" s="69"/>
    </row>
    <row r="112" spans="2:11">
      <c r="B112" s="118"/>
      <c r="C112" s="118"/>
      <c r="D112" s="118"/>
      <c r="E112" s="69"/>
      <c r="F112" s="69"/>
      <c r="G112" s="69"/>
      <c r="H112" s="119"/>
      <c r="I112" s="119"/>
      <c r="J112" s="69"/>
      <c r="K112" s="69"/>
    </row>
    <row r="113" spans="2:11">
      <c r="B113" s="118"/>
      <c r="C113" s="118"/>
      <c r="D113" s="118"/>
      <c r="E113" s="69"/>
      <c r="F113" s="69"/>
      <c r="G113" s="69"/>
      <c r="H113" s="119"/>
      <c r="I113" s="119"/>
      <c r="J113" s="69"/>
      <c r="K113" s="69"/>
    </row>
    <row r="114" spans="2:11">
      <c r="B114" s="118"/>
      <c r="C114" s="118"/>
      <c r="D114" s="118"/>
      <c r="E114" s="69"/>
      <c r="F114" s="69"/>
      <c r="G114" s="69"/>
      <c r="H114" s="119"/>
      <c r="I114" s="119"/>
      <c r="J114" s="69"/>
      <c r="K114" s="69"/>
    </row>
    <row r="115" spans="2:11">
      <c r="B115" s="118"/>
      <c r="C115" s="118"/>
      <c r="D115" s="118"/>
      <c r="E115" s="69"/>
      <c r="F115" s="69"/>
      <c r="G115" s="69"/>
      <c r="H115" s="119"/>
      <c r="I115" s="119"/>
      <c r="J115" s="69"/>
      <c r="K115" s="69"/>
    </row>
    <row r="116" spans="2:11">
      <c r="B116" s="118"/>
      <c r="C116" s="118"/>
      <c r="D116" s="118"/>
      <c r="E116" s="69"/>
      <c r="F116" s="69"/>
      <c r="G116" s="69"/>
      <c r="H116" s="119"/>
      <c r="I116" s="119"/>
      <c r="J116" s="69"/>
      <c r="K116" s="69"/>
    </row>
    <row r="117" spans="2:11">
      <c r="B117" s="118"/>
      <c r="C117" s="118"/>
      <c r="D117" s="118"/>
      <c r="E117" s="69"/>
      <c r="F117" s="69"/>
      <c r="G117" s="69"/>
      <c r="H117" s="119"/>
      <c r="I117" s="119"/>
      <c r="J117" s="69"/>
      <c r="K117" s="69"/>
    </row>
    <row r="118" spans="2:11">
      <c r="B118" s="118"/>
      <c r="C118" s="118"/>
      <c r="D118" s="118"/>
      <c r="E118" s="69"/>
      <c r="F118" s="69"/>
      <c r="G118" s="69"/>
      <c r="H118" s="119"/>
      <c r="I118" s="119"/>
      <c r="J118" s="69"/>
      <c r="K118" s="69"/>
    </row>
    <row r="119" spans="2:11">
      <c r="B119" s="118"/>
      <c r="C119" s="118"/>
      <c r="D119" s="118"/>
      <c r="E119" s="69"/>
      <c r="F119" s="69"/>
      <c r="G119" s="69"/>
      <c r="H119" s="119"/>
      <c r="I119" s="119"/>
      <c r="J119" s="69"/>
      <c r="K119" s="69"/>
    </row>
    <row r="120" spans="2:11">
      <c r="B120" s="118"/>
      <c r="C120" s="118"/>
      <c r="D120" s="118"/>
      <c r="E120" s="69"/>
      <c r="F120" s="69"/>
      <c r="G120" s="69"/>
      <c r="H120" s="119"/>
      <c r="I120" s="119"/>
      <c r="J120" s="69"/>
      <c r="K120" s="69"/>
    </row>
    <row r="121" spans="2:11">
      <c r="B121" s="118"/>
      <c r="C121" s="118"/>
      <c r="D121" s="118"/>
      <c r="E121" s="69"/>
      <c r="F121" s="69"/>
      <c r="G121" s="69"/>
      <c r="H121" s="119"/>
      <c r="I121" s="119"/>
      <c r="J121" s="69"/>
      <c r="K121" s="69"/>
    </row>
    <row r="122" spans="2:11">
      <c r="B122" s="118"/>
      <c r="C122" s="118"/>
      <c r="D122" s="118"/>
      <c r="E122" s="69"/>
      <c r="F122" s="69"/>
      <c r="G122" s="69"/>
      <c r="H122" s="119"/>
      <c r="I122" s="119"/>
      <c r="J122" s="69"/>
      <c r="K122" s="69"/>
    </row>
    <row r="123" spans="2:11">
      <c r="B123" s="118"/>
      <c r="C123" s="118"/>
      <c r="D123" s="118"/>
      <c r="E123" s="69"/>
      <c r="F123" s="69"/>
      <c r="G123" s="69"/>
      <c r="H123" s="119"/>
      <c r="I123" s="119"/>
      <c r="J123" s="69"/>
      <c r="K123" s="69"/>
    </row>
    <row r="124" spans="2:11">
      <c r="B124" s="118"/>
      <c r="C124" s="118"/>
      <c r="D124" s="118"/>
      <c r="E124" s="69"/>
      <c r="F124" s="69"/>
      <c r="G124" s="69"/>
      <c r="H124" s="119"/>
      <c r="I124" s="119"/>
      <c r="J124" s="69"/>
      <c r="K124" s="69"/>
    </row>
    <row r="125" spans="2:11">
      <c r="B125" s="118"/>
      <c r="C125" s="118"/>
      <c r="D125" s="118"/>
      <c r="E125" s="69"/>
      <c r="F125" s="69"/>
      <c r="G125" s="69"/>
      <c r="H125" s="119"/>
      <c r="I125" s="119"/>
      <c r="J125" s="69"/>
      <c r="K125" s="69"/>
    </row>
    <row r="126" spans="2:11">
      <c r="B126" s="118"/>
      <c r="C126" s="118"/>
      <c r="D126" s="118"/>
      <c r="E126" s="69"/>
      <c r="F126" s="69"/>
      <c r="G126" s="69"/>
      <c r="H126" s="119"/>
      <c r="I126" s="119"/>
      <c r="J126" s="69"/>
      <c r="K126" s="69"/>
    </row>
    <row r="127" spans="2:11">
      <c r="B127" s="118"/>
      <c r="C127" s="118"/>
      <c r="D127" s="118"/>
      <c r="E127" s="69"/>
      <c r="F127" s="69"/>
      <c r="G127" s="69"/>
      <c r="H127" s="119"/>
      <c r="I127" s="119"/>
      <c r="J127" s="69"/>
      <c r="K127" s="69"/>
    </row>
    <row r="128" spans="2:11">
      <c r="B128" s="118"/>
      <c r="C128" s="118"/>
      <c r="D128" s="118"/>
      <c r="E128" s="69"/>
      <c r="F128" s="69"/>
      <c r="G128" s="69"/>
      <c r="H128" s="119"/>
      <c r="I128" s="119"/>
      <c r="J128" s="69"/>
      <c r="K128" s="69"/>
    </row>
    <row r="129" spans="2:11">
      <c r="B129" s="118"/>
      <c r="C129" s="118"/>
      <c r="D129" s="118"/>
      <c r="E129" s="69"/>
      <c r="F129" s="69"/>
      <c r="G129" s="69"/>
      <c r="H129" s="119"/>
      <c r="I129" s="119"/>
      <c r="J129" s="69"/>
      <c r="K129" s="69"/>
    </row>
    <row r="130" spans="2:11">
      <c r="B130" s="118"/>
      <c r="C130" s="118"/>
      <c r="D130" s="118"/>
      <c r="E130" s="69"/>
      <c r="F130" s="69"/>
      <c r="G130" s="69"/>
      <c r="H130" s="119"/>
      <c r="I130" s="119"/>
      <c r="J130" s="69"/>
      <c r="K130" s="69"/>
    </row>
    <row r="131" spans="2:11">
      <c r="B131" s="118"/>
      <c r="C131" s="118"/>
      <c r="D131" s="118"/>
      <c r="E131" s="69"/>
      <c r="F131" s="69"/>
      <c r="G131" s="69"/>
      <c r="H131" s="119"/>
      <c r="I131" s="119"/>
      <c r="J131" s="69"/>
      <c r="K131" s="69"/>
    </row>
    <row r="132" spans="2:11">
      <c r="B132" s="118"/>
      <c r="C132" s="118"/>
      <c r="D132" s="118"/>
      <c r="E132" s="69"/>
      <c r="F132" s="69"/>
      <c r="G132" s="69"/>
      <c r="H132" s="119"/>
      <c r="I132" s="119"/>
      <c r="J132" s="69"/>
      <c r="K132" s="69"/>
    </row>
    <row r="133" spans="2:11">
      <c r="B133" s="118"/>
      <c r="C133" s="118"/>
      <c r="D133" s="118"/>
      <c r="E133" s="69"/>
      <c r="F133" s="69"/>
      <c r="G133" s="69"/>
      <c r="H133" s="119"/>
      <c r="I133" s="119"/>
      <c r="J133" s="69"/>
      <c r="K133" s="69"/>
    </row>
    <row r="134" spans="2:11">
      <c r="B134" s="118"/>
      <c r="C134" s="118"/>
      <c r="D134" s="118"/>
      <c r="E134" s="69"/>
      <c r="F134" s="69"/>
      <c r="G134" s="69"/>
      <c r="H134" s="119"/>
      <c r="I134" s="119"/>
      <c r="J134" s="69"/>
      <c r="K134" s="69"/>
    </row>
    <row r="135" spans="2:11">
      <c r="B135" s="118"/>
      <c r="C135" s="118"/>
      <c r="D135" s="118"/>
      <c r="E135" s="69"/>
      <c r="F135" s="69"/>
      <c r="G135" s="69"/>
      <c r="H135" s="119"/>
      <c r="I135" s="119"/>
      <c r="J135" s="69"/>
      <c r="K135" s="69"/>
    </row>
    <row r="136" spans="2:11">
      <c r="B136" s="118"/>
      <c r="C136" s="118"/>
      <c r="D136" s="118"/>
      <c r="E136" s="69"/>
      <c r="F136" s="69"/>
      <c r="G136" s="69"/>
      <c r="H136" s="119"/>
      <c r="I136" s="119"/>
      <c r="J136" s="69"/>
      <c r="K136" s="69"/>
    </row>
    <row r="137" spans="2:11">
      <c r="B137" s="118"/>
      <c r="C137" s="118"/>
      <c r="D137" s="118"/>
      <c r="E137" s="69"/>
      <c r="F137" s="69"/>
      <c r="G137" s="69"/>
      <c r="H137" s="119"/>
      <c r="I137" s="119"/>
      <c r="J137" s="69"/>
      <c r="K137" s="69"/>
    </row>
    <row r="138" spans="2:11">
      <c r="B138" s="118"/>
      <c r="C138" s="118"/>
      <c r="D138" s="118"/>
      <c r="E138" s="69"/>
      <c r="F138" s="69"/>
      <c r="G138" s="69"/>
      <c r="H138" s="119"/>
      <c r="I138" s="119"/>
      <c r="J138" s="69"/>
      <c r="K138" s="69"/>
    </row>
    <row r="139" spans="2:11">
      <c r="B139" s="118"/>
      <c r="C139" s="118"/>
      <c r="D139" s="118"/>
      <c r="E139" s="69"/>
      <c r="F139" s="69"/>
      <c r="G139" s="69"/>
      <c r="H139" s="119"/>
      <c r="I139" s="119"/>
      <c r="J139" s="69"/>
      <c r="K139" s="69"/>
    </row>
    <row r="140" spans="2:11">
      <c r="B140" s="118"/>
      <c r="C140" s="118"/>
      <c r="D140" s="118"/>
      <c r="E140" s="69"/>
      <c r="F140" s="69"/>
      <c r="G140" s="69"/>
      <c r="H140" s="119"/>
      <c r="I140" s="119"/>
      <c r="J140" s="69"/>
      <c r="K140" s="69"/>
    </row>
    <row r="141" spans="2:11">
      <c r="B141" s="118"/>
      <c r="C141" s="118"/>
      <c r="D141" s="118"/>
      <c r="E141" s="69"/>
      <c r="F141" s="69"/>
      <c r="G141" s="69"/>
      <c r="H141" s="119"/>
      <c r="I141" s="119"/>
      <c r="J141" s="69"/>
      <c r="K141" s="69"/>
    </row>
    <row r="142" spans="2:11">
      <c r="B142" s="118"/>
      <c r="C142" s="118"/>
      <c r="D142" s="118"/>
      <c r="E142" s="69"/>
      <c r="F142" s="69"/>
      <c r="G142" s="69"/>
      <c r="H142" s="119"/>
      <c r="I142" s="119"/>
      <c r="J142" s="69"/>
      <c r="K142" s="69"/>
    </row>
    <row r="143" spans="2:11">
      <c r="B143" s="118"/>
      <c r="C143" s="118"/>
      <c r="D143" s="118"/>
      <c r="E143" s="69"/>
      <c r="F143" s="69"/>
      <c r="G143" s="69"/>
      <c r="H143" s="119"/>
      <c r="I143" s="119"/>
      <c r="J143" s="69"/>
      <c r="K143" s="69"/>
    </row>
    <row r="144" spans="2:11">
      <c r="B144" s="118"/>
      <c r="C144" s="118"/>
      <c r="D144" s="118"/>
      <c r="E144" s="69"/>
      <c r="F144" s="69"/>
      <c r="G144" s="69"/>
      <c r="H144" s="119"/>
      <c r="I144" s="119"/>
      <c r="J144" s="69"/>
      <c r="K144" s="69"/>
    </row>
    <row r="145" spans="2:11">
      <c r="B145" s="118"/>
      <c r="C145" s="118"/>
      <c r="D145" s="118"/>
      <c r="E145" s="69"/>
      <c r="F145" s="69"/>
      <c r="G145" s="69"/>
      <c r="H145" s="119"/>
      <c r="I145" s="119"/>
      <c r="J145" s="69"/>
      <c r="K145" s="69"/>
    </row>
    <row r="146" spans="2:11">
      <c r="B146" s="118"/>
      <c r="C146" s="118"/>
      <c r="D146" s="118"/>
      <c r="E146" s="69"/>
      <c r="F146" s="69"/>
      <c r="G146" s="69"/>
      <c r="H146" s="119"/>
      <c r="I146" s="119"/>
      <c r="J146" s="69"/>
      <c r="K146" s="69"/>
    </row>
    <row r="147" spans="2:11">
      <c r="B147" s="118"/>
      <c r="C147" s="118"/>
      <c r="D147" s="118"/>
      <c r="E147" s="69"/>
      <c r="F147" s="69"/>
      <c r="G147" s="69"/>
      <c r="H147" s="119"/>
      <c r="I147" s="119"/>
      <c r="J147" s="69"/>
      <c r="K147" s="69"/>
    </row>
    <row r="148" spans="2:11">
      <c r="B148" s="118"/>
      <c r="C148" s="118"/>
      <c r="D148" s="118"/>
      <c r="E148" s="69"/>
      <c r="F148" s="69"/>
      <c r="G148" s="69"/>
      <c r="H148" s="119"/>
      <c r="I148" s="119"/>
      <c r="J148" s="69"/>
      <c r="K148" s="69"/>
    </row>
    <row r="149" spans="2:11">
      <c r="B149" s="118"/>
      <c r="C149" s="118"/>
      <c r="D149" s="118"/>
      <c r="E149" s="69"/>
      <c r="F149" s="69"/>
      <c r="G149" s="69"/>
      <c r="H149" s="119"/>
      <c r="I149" s="119"/>
      <c r="J149" s="69"/>
      <c r="K149" s="69"/>
    </row>
    <row r="150" spans="2:11">
      <c r="B150" s="118"/>
      <c r="C150" s="118"/>
      <c r="D150" s="118"/>
      <c r="E150" s="69"/>
      <c r="F150" s="69"/>
      <c r="G150" s="69"/>
      <c r="H150" s="119"/>
      <c r="I150" s="119"/>
      <c r="J150" s="69"/>
      <c r="K150" s="69"/>
    </row>
    <row r="151" spans="2:11">
      <c r="B151" s="118"/>
      <c r="C151" s="118"/>
      <c r="D151" s="118"/>
      <c r="E151" s="69"/>
      <c r="F151" s="69"/>
      <c r="G151" s="69"/>
      <c r="H151" s="119"/>
      <c r="I151" s="119"/>
      <c r="J151" s="69"/>
      <c r="K151" s="69"/>
    </row>
    <row r="152" spans="2:11">
      <c r="B152" s="118"/>
      <c r="C152" s="118"/>
      <c r="D152" s="118"/>
      <c r="E152" s="69"/>
      <c r="F152" s="69"/>
      <c r="G152" s="69"/>
      <c r="H152" s="119"/>
      <c r="I152" s="119"/>
      <c r="J152" s="69"/>
      <c r="K152" s="69"/>
    </row>
    <row r="153" spans="2:11">
      <c r="B153" s="118"/>
      <c r="C153" s="118"/>
      <c r="D153" s="118"/>
      <c r="E153" s="69"/>
      <c r="F153" s="69"/>
      <c r="G153" s="69"/>
      <c r="H153" s="119"/>
      <c r="I153" s="119"/>
      <c r="J153" s="69"/>
      <c r="K153" s="69"/>
    </row>
    <row r="154" spans="2:11">
      <c r="B154" s="118"/>
      <c r="C154" s="118"/>
      <c r="D154" s="118"/>
      <c r="E154" s="69"/>
      <c r="F154" s="69"/>
      <c r="G154" s="69"/>
      <c r="H154" s="119"/>
      <c r="I154" s="119"/>
      <c r="J154" s="69"/>
      <c r="K154" s="69"/>
    </row>
    <row r="155" spans="2:11">
      <c r="B155" s="118"/>
      <c r="C155" s="118"/>
      <c r="D155" s="118"/>
      <c r="E155" s="69"/>
      <c r="F155" s="69"/>
      <c r="G155" s="69"/>
      <c r="H155" s="119"/>
      <c r="I155" s="119"/>
      <c r="J155" s="69"/>
      <c r="K155" s="69"/>
    </row>
    <row r="156" spans="2:11">
      <c r="B156" s="118"/>
      <c r="C156" s="118"/>
      <c r="D156" s="118"/>
      <c r="E156" s="69"/>
      <c r="F156" s="69"/>
      <c r="G156" s="69"/>
      <c r="H156" s="119"/>
      <c r="I156" s="119"/>
      <c r="J156" s="69"/>
      <c r="K156" s="69"/>
    </row>
    <row r="157" spans="2:11">
      <c r="B157" s="118"/>
      <c r="C157" s="118"/>
      <c r="D157" s="118"/>
      <c r="E157" s="69"/>
      <c r="F157" s="69"/>
      <c r="G157" s="69"/>
      <c r="H157" s="119"/>
      <c r="I157" s="119"/>
      <c r="J157" s="69"/>
      <c r="K157" s="69"/>
    </row>
    <row r="158" spans="2:11">
      <c r="B158" s="118"/>
      <c r="C158" s="118"/>
      <c r="D158" s="118"/>
      <c r="E158" s="69"/>
      <c r="F158" s="69"/>
      <c r="G158" s="69"/>
      <c r="H158" s="119"/>
      <c r="I158" s="119"/>
      <c r="J158" s="69"/>
      <c r="K158" s="69"/>
    </row>
    <row r="159" spans="2:11">
      <c r="B159" s="118"/>
      <c r="C159" s="118"/>
      <c r="D159" s="118"/>
      <c r="E159" s="69"/>
      <c r="F159" s="69"/>
      <c r="G159" s="69"/>
      <c r="H159" s="119"/>
      <c r="I159" s="119"/>
      <c r="J159" s="69"/>
      <c r="K159" s="69"/>
    </row>
    <row r="160" spans="2:11">
      <c r="B160" s="118"/>
      <c r="C160" s="118"/>
      <c r="D160" s="118"/>
      <c r="E160" s="69"/>
      <c r="F160" s="69"/>
      <c r="G160" s="69"/>
      <c r="H160" s="119"/>
      <c r="I160" s="119"/>
      <c r="J160" s="69"/>
      <c r="K160" s="69"/>
    </row>
    <row r="161" spans="2:11">
      <c r="B161" s="118"/>
      <c r="C161" s="118"/>
      <c r="D161" s="118"/>
      <c r="E161" s="69"/>
      <c r="F161" s="69"/>
      <c r="G161" s="69"/>
      <c r="H161" s="119"/>
      <c r="I161" s="119"/>
      <c r="J161" s="69"/>
      <c r="K161" s="69"/>
    </row>
    <row r="162" spans="2:11">
      <c r="B162" s="118"/>
      <c r="C162" s="118"/>
      <c r="D162" s="118"/>
      <c r="E162" s="69"/>
      <c r="F162" s="69"/>
      <c r="G162" s="69"/>
      <c r="H162" s="119"/>
      <c r="I162" s="119"/>
      <c r="J162" s="69"/>
      <c r="K162" s="69"/>
    </row>
    <row r="163" spans="2:11">
      <c r="B163" s="118"/>
      <c r="C163" s="118"/>
      <c r="D163" s="118"/>
      <c r="E163" s="69"/>
      <c r="F163" s="69"/>
      <c r="G163" s="69"/>
      <c r="H163" s="119"/>
      <c r="I163" s="119"/>
      <c r="J163" s="69"/>
      <c r="K163" s="69"/>
    </row>
    <row r="164" spans="2:11">
      <c r="B164" s="118"/>
      <c r="C164" s="118"/>
      <c r="D164" s="118"/>
      <c r="E164" s="69"/>
      <c r="F164" s="69"/>
      <c r="G164" s="69"/>
      <c r="H164" s="119"/>
      <c r="I164" s="119"/>
      <c r="J164" s="69"/>
      <c r="K164" s="69"/>
    </row>
    <row r="165" spans="2:11">
      <c r="B165" s="118"/>
      <c r="C165" s="118"/>
      <c r="D165" s="118"/>
      <c r="E165" s="69"/>
      <c r="F165" s="69"/>
      <c r="G165" s="69"/>
      <c r="H165" s="119"/>
      <c r="I165" s="119"/>
      <c r="J165" s="69"/>
      <c r="K165" s="69"/>
    </row>
    <row r="166" spans="2:11">
      <c r="B166" s="118"/>
      <c r="C166" s="118"/>
      <c r="D166" s="118"/>
      <c r="E166" s="69"/>
      <c r="F166" s="69"/>
      <c r="G166" s="69"/>
      <c r="H166" s="119"/>
      <c r="I166" s="119"/>
      <c r="J166" s="69"/>
      <c r="K166" s="69"/>
    </row>
    <row r="167" spans="2:11">
      <c r="B167" s="118"/>
      <c r="C167" s="118"/>
      <c r="D167" s="118"/>
      <c r="E167" s="69"/>
      <c r="F167" s="69"/>
      <c r="G167" s="69"/>
      <c r="H167" s="119"/>
      <c r="I167" s="119"/>
      <c r="J167" s="69"/>
      <c r="K167" s="69"/>
    </row>
    <row r="168" spans="2:11">
      <c r="B168" s="118"/>
      <c r="C168" s="118"/>
      <c r="D168" s="118"/>
      <c r="E168" s="69"/>
      <c r="F168" s="69"/>
      <c r="G168" s="69"/>
      <c r="H168" s="119"/>
      <c r="I168" s="119"/>
      <c r="J168" s="69"/>
      <c r="K168" s="69"/>
    </row>
    <row r="169" spans="2:11">
      <c r="B169" s="118"/>
      <c r="C169" s="118"/>
      <c r="D169" s="118"/>
      <c r="E169" s="69"/>
      <c r="F169" s="69"/>
      <c r="G169" s="69"/>
      <c r="H169" s="119"/>
      <c r="I169" s="119"/>
      <c r="J169" s="69"/>
      <c r="K169" s="69"/>
    </row>
    <row r="170" spans="2:11">
      <c r="B170" s="118"/>
      <c r="C170" s="118"/>
      <c r="D170" s="118"/>
      <c r="E170" s="69"/>
      <c r="F170" s="69"/>
      <c r="G170" s="69"/>
      <c r="H170" s="119"/>
      <c r="I170" s="119"/>
      <c r="J170" s="69"/>
      <c r="K170" s="69"/>
    </row>
    <row r="171" spans="2:11">
      <c r="B171" s="118"/>
      <c r="C171" s="118"/>
      <c r="D171" s="118"/>
      <c r="E171" s="69"/>
      <c r="F171" s="69"/>
      <c r="G171" s="69"/>
      <c r="H171" s="119"/>
      <c r="I171" s="119"/>
      <c r="J171" s="69"/>
      <c r="K171" s="69"/>
    </row>
    <row r="172" spans="2:11">
      <c r="B172" s="118"/>
      <c r="C172" s="118"/>
      <c r="D172" s="118"/>
      <c r="E172" s="69"/>
      <c r="F172" s="69"/>
      <c r="G172" s="69"/>
      <c r="H172" s="119"/>
      <c r="I172" s="119"/>
      <c r="J172" s="69"/>
      <c r="K172" s="69"/>
    </row>
    <row r="173" spans="2:11">
      <c r="B173" s="118"/>
      <c r="C173" s="118"/>
      <c r="D173" s="118"/>
      <c r="E173" s="69"/>
      <c r="F173" s="69"/>
      <c r="G173" s="69"/>
      <c r="H173" s="119"/>
      <c r="I173" s="119"/>
      <c r="J173" s="69"/>
      <c r="K173" s="69"/>
    </row>
    <row r="174" spans="2:11">
      <c r="B174" s="118"/>
      <c r="C174" s="118"/>
      <c r="D174" s="118"/>
      <c r="E174" s="69"/>
      <c r="F174" s="69"/>
      <c r="G174" s="69"/>
      <c r="H174" s="119"/>
      <c r="I174" s="119"/>
      <c r="J174" s="69"/>
      <c r="K174" s="69"/>
    </row>
    <row r="175" spans="2:11">
      <c r="B175" s="118"/>
      <c r="C175" s="118"/>
      <c r="D175" s="118"/>
      <c r="E175" s="69"/>
      <c r="F175" s="69"/>
      <c r="G175" s="69"/>
      <c r="H175" s="119"/>
      <c r="I175" s="119"/>
      <c r="J175" s="69"/>
      <c r="K175" s="69"/>
    </row>
    <row r="176" spans="2:11">
      <c r="B176" s="118"/>
      <c r="C176" s="118"/>
      <c r="D176" s="118"/>
      <c r="E176" s="69"/>
      <c r="F176" s="69"/>
      <c r="G176" s="69"/>
      <c r="H176" s="119"/>
      <c r="I176" s="119"/>
      <c r="J176" s="69"/>
      <c r="K176" s="69"/>
    </row>
    <row r="177" spans="2:11">
      <c r="B177" s="118"/>
      <c r="C177" s="118"/>
      <c r="D177" s="118"/>
      <c r="E177" s="69"/>
      <c r="F177" s="69"/>
      <c r="G177" s="69"/>
      <c r="H177" s="119"/>
      <c r="I177" s="119"/>
      <c r="J177" s="69"/>
      <c r="K177" s="69"/>
    </row>
    <row r="178" spans="2:11">
      <c r="B178" s="118"/>
      <c r="C178" s="118"/>
      <c r="D178" s="118"/>
      <c r="E178" s="69"/>
      <c r="F178" s="69"/>
      <c r="G178" s="69"/>
      <c r="H178" s="119"/>
      <c r="I178" s="119"/>
      <c r="J178" s="69"/>
      <c r="K178" s="69"/>
    </row>
    <row r="179" spans="2:11">
      <c r="B179" s="118"/>
      <c r="C179" s="118"/>
      <c r="D179" s="118"/>
      <c r="E179" s="69"/>
      <c r="F179" s="69"/>
      <c r="G179" s="69"/>
      <c r="H179" s="119"/>
      <c r="I179" s="119"/>
      <c r="J179" s="69"/>
      <c r="K179" s="69"/>
    </row>
    <row r="180" spans="2:11">
      <c r="B180" s="118"/>
      <c r="C180" s="118"/>
      <c r="D180" s="118"/>
      <c r="E180" s="69"/>
      <c r="F180" s="69"/>
      <c r="G180" s="69"/>
      <c r="H180" s="119"/>
      <c r="I180" s="119"/>
      <c r="J180" s="69"/>
      <c r="K180" s="69"/>
    </row>
    <row r="181" spans="2:11">
      <c r="B181" s="118"/>
      <c r="C181" s="118"/>
      <c r="D181" s="118"/>
      <c r="E181" s="69"/>
      <c r="F181" s="69"/>
      <c r="G181" s="69"/>
      <c r="H181" s="119"/>
      <c r="I181" s="119"/>
      <c r="J181" s="69"/>
      <c r="K181" s="69"/>
    </row>
    <row r="182" spans="2:11">
      <c r="B182" s="118"/>
      <c r="C182" s="118"/>
      <c r="D182" s="118"/>
      <c r="E182" s="69"/>
      <c r="F182" s="69"/>
      <c r="G182" s="69"/>
      <c r="H182" s="119"/>
      <c r="I182" s="119"/>
      <c r="J182" s="69"/>
      <c r="K182" s="69"/>
    </row>
    <row r="183" spans="2:11">
      <c r="B183" s="118"/>
      <c r="C183" s="118"/>
      <c r="D183" s="118"/>
      <c r="E183" s="69"/>
      <c r="F183" s="69"/>
      <c r="G183" s="69"/>
      <c r="H183" s="119"/>
      <c r="I183" s="119"/>
      <c r="J183" s="69"/>
      <c r="K183" s="69"/>
    </row>
    <row r="184" spans="2:11">
      <c r="B184" s="118"/>
      <c r="C184" s="118"/>
      <c r="D184" s="118"/>
      <c r="E184" s="69"/>
      <c r="F184" s="69"/>
      <c r="G184" s="69"/>
      <c r="H184" s="119"/>
      <c r="I184" s="119"/>
      <c r="J184" s="69"/>
      <c r="K184" s="69"/>
    </row>
    <row r="185" spans="2:11">
      <c r="B185" s="118"/>
      <c r="C185" s="118"/>
      <c r="D185" s="118"/>
      <c r="E185" s="69"/>
      <c r="F185" s="69"/>
      <c r="G185" s="69"/>
      <c r="H185" s="119"/>
      <c r="I185" s="119"/>
      <c r="J185" s="69"/>
      <c r="K185" s="69"/>
    </row>
    <row r="186" spans="2:11">
      <c r="B186" s="118"/>
      <c r="C186" s="118"/>
      <c r="D186" s="118"/>
      <c r="E186" s="69"/>
      <c r="F186" s="69"/>
      <c r="G186" s="69"/>
      <c r="H186" s="119"/>
      <c r="I186" s="119"/>
      <c r="J186" s="69"/>
      <c r="K186" s="69"/>
    </row>
    <row r="187" spans="2:11">
      <c r="B187" s="118"/>
      <c r="C187" s="118"/>
      <c r="D187" s="118"/>
      <c r="E187" s="69"/>
      <c r="F187" s="69"/>
      <c r="G187" s="69"/>
      <c r="H187" s="119"/>
      <c r="I187" s="119"/>
      <c r="J187" s="69"/>
      <c r="K187" s="69"/>
    </row>
    <row r="188" spans="2:11">
      <c r="B188" s="118"/>
      <c r="C188" s="118"/>
      <c r="D188" s="118"/>
      <c r="E188" s="69"/>
      <c r="F188" s="69"/>
      <c r="G188" s="69"/>
      <c r="H188" s="119"/>
      <c r="I188" s="119"/>
      <c r="J188" s="69"/>
      <c r="K188" s="69"/>
    </row>
    <row r="189" spans="2:11">
      <c r="B189" s="118"/>
      <c r="C189" s="118"/>
      <c r="D189" s="118"/>
      <c r="E189" s="69"/>
      <c r="F189" s="69"/>
      <c r="G189" s="69"/>
      <c r="H189" s="119"/>
      <c r="I189" s="119"/>
      <c r="J189" s="69"/>
      <c r="K189" s="69"/>
    </row>
    <row r="190" spans="2:11">
      <c r="B190" s="118"/>
      <c r="C190" s="118"/>
      <c r="D190" s="118"/>
      <c r="E190" s="69"/>
      <c r="F190" s="69"/>
      <c r="G190" s="69"/>
      <c r="H190" s="119"/>
      <c r="I190" s="119"/>
      <c r="J190" s="69"/>
      <c r="K190" s="69"/>
    </row>
    <row r="191" spans="2:11">
      <c r="B191" s="118"/>
      <c r="C191" s="118"/>
      <c r="D191" s="118"/>
      <c r="E191" s="69"/>
      <c r="F191" s="69"/>
      <c r="G191" s="69"/>
      <c r="H191" s="119"/>
      <c r="I191" s="119"/>
      <c r="J191" s="69"/>
      <c r="K191" s="69"/>
    </row>
    <row r="192" spans="2:11">
      <c r="B192" s="118"/>
      <c r="C192" s="118"/>
      <c r="D192" s="118"/>
      <c r="E192" s="69"/>
      <c r="F192" s="69"/>
      <c r="G192" s="69"/>
      <c r="H192" s="119"/>
      <c r="I192" s="119"/>
      <c r="J192" s="69"/>
      <c r="K192" s="69"/>
    </row>
    <row r="193" spans="2:11">
      <c r="B193" s="118"/>
      <c r="C193" s="118"/>
      <c r="D193" s="118"/>
      <c r="E193" s="69"/>
      <c r="F193" s="69"/>
      <c r="G193" s="69"/>
      <c r="H193" s="119"/>
      <c r="I193" s="119"/>
      <c r="J193" s="69"/>
      <c r="K193" s="69"/>
    </row>
    <row r="194" spans="2:11">
      <c r="B194" s="118"/>
      <c r="C194" s="118"/>
      <c r="D194" s="118"/>
      <c r="E194" s="69"/>
      <c r="F194" s="69"/>
      <c r="G194" s="69"/>
      <c r="H194" s="119"/>
      <c r="I194" s="119"/>
      <c r="J194" s="69"/>
      <c r="K194" s="69"/>
    </row>
    <row r="195" spans="2:11">
      <c r="B195" s="118"/>
      <c r="C195" s="118"/>
      <c r="D195" s="118"/>
      <c r="E195" s="69"/>
      <c r="F195" s="69"/>
      <c r="G195" s="69"/>
      <c r="H195" s="119"/>
      <c r="I195" s="119"/>
      <c r="J195" s="69"/>
      <c r="K195" s="69"/>
    </row>
    <row r="196" spans="2:11">
      <c r="B196" s="118"/>
      <c r="C196" s="118"/>
      <c r="D196" s="118"/>
      <c r="E196" s="69"/>
      <c r="F196" s="69"/>
      <c r="G196" s="69"/>
      <c r="H196" s="119"/>
      <c r="I196" s="119"/>
      <c r="J196" s="69"/>
      <c r="K196" s="69"/>
    </row>
    <row r="197" spans="2:11">
      <c r="B197" s="118"/>
      <c r="C197" s="118"/>
      <c r="D197" s="118"/>
      <c r="E197" s="69"/>
      <c r="F197" s="69"/>
      <c r="G197" s="69"/>
      <c r="H197" s="119"/>
      <c r="I197" s="119"/>
      <c r="J197" s="69"/>
      <c r="K197" s="69"/>
    </row>
    <row r="198" spans="2:11">
      <c r="B198" s="118"/>
      <c r="C198" s="118"/>
      <c r="D198" s="118"/>
      <c r="E198" s="69"/>
      <c r="F198" s="69"/>
      <c r="G198" s="69"/>
      <c r="H198" s="119"/>
      <c r="I198" s="119"/>
      <c r="J198" s="69"/>
      <c r="K198" s="69"/>
    </row>
    <row r="199" spans="2:11">
      <c r="B199" s="118"/>
      <c r="C199" s="118"/>
      <c r="D199" s="118"/>
      <c r="E199" s="69"/>
      <c r="F199" s="69"/>
      <c r="G199" s="69"/>
      <c r="H199" s="119"/>
      <c r="I199" s="119"/>
      <c r="J199" s="69"/>
      <c r="K199" s="69"/>
    </row>
    <row r="200" spans="2:11">
      <c r="B200" s="118"/>
      <c r="C200" s="118"/>
      <c r="D200" s="118"/>
      <c r="E200" s="69"/>
      <c r="F200" s="69"/>
      <c r="G200" s="69"/>
      <c r="H200" s="119"/>
      <c r="I200" s="119"/>
      <c r="J200" s="69"/>
      <c r="K200" s="69"/>
    </row>
    <row r="201" spans="2:11">
      <c r="B201" s="118"/>
      <c r="C201" s="118"/>
      <c r="D201" s="118"/>
      <c r="E201" s="69"/>
      <c r="F201" s="69"/>
      <c r="G201" s="69"/>
      <c r="H201" s="119"/>
      <c r="I201" s="119"/>
      <c r="J201" s="69"/>
      <c r="K201" s="69"/>
    </row>
    <row r="202" spans="2:11">
      <c r="B202" s="118"/>
      <c r="C202" s="118"/>
      <c r="D202" s="118"/>
      <c r="E202" s="69"/>
      <c r="F202" s="69"/>
      <c r="G202" s="69"/>
      <c r="H202" s="119"/>
      <c r="I202" s="119"/>
      <c r="J202" s="69"/>
      <c r="K202" s="69"/>
    </row>
    <row r="203" spans="2:11">
      <c r="B203" s="118"/>
      <c r="C203" s="118"/>
      <c r="D203" s="118"/>
      <c r="E203" s="69"/>
      <c r="F203" s="69"/>
      <c r="G203" s="69"/>
      <c r="H203" s="119"/>
      <c r="I203" s="119"/>
      <c r="J203" s="69"/>
      <c r="K203" s="69"/>
    </row>
    <row r="204" spans="2:11">
      <c r="B204" s="118"/>
      <c r="C204" s="118"/>
      <c r="D204" s="118"/>
      <c r="E204" s="69"/>
      <c r="F204" s="69"/>
      <c r="G204" s="69"/>
      <c r="H204" s="119"/>
      <c r="I204" s="119"/>
      <c r="J204" s="69"/>
      <c r="K204" s="69"/>
    </row>
    <row r="205" spans="2:11">
      <c r="B205" s="118"/>
      <c r="C205" s="118"/>
      <c r="D205" s="118"/>
      <c r="E205" s="69"/>
      <c r="F205" s="69"/>
      <c r="G205" s="69"/>
      <c r="H205" s="119"/>
      <c r="I205" s="119"/>
      <c r="J205" s="69"/>
      <c r="K205" s="69"/>
    </row>
    <row r="206" spans="2:11">
      <c r="B206" s="118"/>
      <c r="C206" s="118"/>
      <c r="D206" s="118"/>
      <c r="E206" s="69"/>
      <c r="F206" s="69"/>
      <c r="G206" s="69"/>
      <c r="H206" s="119"/>
      <c r="I206" s="119"/>
      <c r="J206" s="69"/>
      <c r="K206" s="69"/>
    </row>
    <row r="207" spans="2:11">
      <c r="B207" s="118"/>
      <c r="C207" s="118"/>
      <c r="D207" s="118"/>
      <c r="E207" s="69"/>
      <c r="F207" s="69"/>
      <c r="G207" s="69"/>
      <c r="H207" s="119"/>
      <c r="I207" s="119"/>
      <c r="J207" s="69"/>
      <c r="K207" s="69"/>
    </row>
    <row r="208" spans="2:11">
      <c r="B208" s="118"/>
      <c r="C208" s="118"/>
      <c r="D208" s="118"/>
      <c r="E208" s="69"/>
      <c r="F208" s="69"/>
      <c r="G208" s="69"/>
      <c r="H208" s="119"/>
      <c r="I208" s="119"/>
      <c r="J208" s="69"/>
      <c r="K208" s="69"/>
    </row>
    <row r="209" spans="2:11">
      <c r="B209" s="118"/>
      <c r="C209" s="118"/>
      <c r="D209" s="118"/>
      <c r="E209" s="69"/>
      <c r="F209" s="69"/>
      <c r="G209" s="69"/>
      <c r="H209" s="119"/>
      <c r="I209" s="119"/>
      <c r="J209" s="69"/>
      <c r="K209" s="69"/>
    </row>
    <row r="210" spans="2:11">
      <c r="B210" s="118"/>
      <c r="C210" s="118"/>
      <c r="D210" s="118"/>
      <c r="E210" s="69"/>
      <c r="F210" s="69"/>
      <c r="G210" s="69"/>
      <c r="H210" s="119"/>
      <c r="I210" s="119"/>
      <c r="J210" s="69"/>
      <c r="K210" s="69"/>
    </row>
    <row r="211" spans="2:11">
      <c r="B211" s="118"/>
      <c r="C211" s="118"/>
      <c r="D211" s="118"/>
      <c r="E211" s="69"/>
      <c r="F211" s="69"/>
      <c r="G211" s="69"/>
      <c r="H211" s="119"/>
      <c r="I211" s="119"/>
      <c r="J211" s="69"/>
      <c r="K211" s="69"/>
    </row>
    <row r="212" spans="2:11">
      <c r="B212" s="118"/>
      <c r="C212" s="118"/>
      <c r="D212" s="118"/>
      <c r="E212" s="69"/>
      <c r="F212" s="69"/>
      <c r="G212" s="69"/>
      <c r="H212" s="119"/>
      <c r="I212" s="119"/>
      <c r="J212" s="69"/>
      <c r="K212" s="69"/>
    </row>
    <row r="213" spans="2:11">
      <c r="B213" s="118"/>
      <c r="C213" s="118"/>
      <c r="D213" s="118"/>
      <c r="E213" s="69"/>
      <c r="F213" s="69"/>
      <c r="G213" s="69"/>
      <c r="H213" s="119"/>
      <c r="I213" s="119"/>
      <c r="J213" s="69"/>
      <c r="K213" s="69"/>
    </row>
    <row r="214" spans="2:11">
      <c r="B214" s="118"/>
      <c r="C214" s="118"/>
      <c r="D214" s="118"/>
      <c r="E214" s="69"/>
      <c r="F214" s="69"/>
      <c r="G214" s="69"/>
      <c r="H214" s="119"/>
      <c r="I214" s="119"/>
      <c r="J214" s="69"/>
      <c r="K214" s="69"/>
    </row>
    <row r="215" spans="2:11">
      <c r="B215" s="118"/>
      <c r="C215" s="118"/>
      <c r="D215" s="118"/>
      <c r="E215" s="69"/>
      <c r="F215" s="69"/>
      <c r="G215" s="69"/>
      <c r="H215" s="119"/>
      <c r="I215" s="119"/>
      <c r="J215" s="69"/>
      <c r="K215" s="69"/>
    </row>
    <row r="216" spans="2:11">
      <c r="B216" s="118"/>
      <c r="C216" s="118"/>
      <c r="D216" s="118"/>
      <c r="E216" s="69"/>
      <c r="F216" s="69"/>
      <c r="G216" s="69"/>
      <c r="H216" s="119"/>
      <c r="I216" s="119"/>
      <c r="J216" s="69"/>
      <c r="K216" s="69"/>
    </row>
    <row r="217" spans="2:11">
      <c r="B217" s="118"/>
      <c r="C217" s="118"/>
      <c r="D217" s="118"/>
      <c r="E217" s="69"/>
      <c r="F217" s="69"/>
      <c r="G217" s="69"/>
      <c r="H217" s="119"/>
      <c r="I217" s="119"/>
      <c r="J217" s="69"/>
      <c r="K217" s="69"/>
    </row>
    <row r="218" spans="2:11">
      <c r="B218" s="118"/>
      <c r="C218" s="118"/>
      <c r="D218" s="118"/>
      <c r="E218" s="69"/>
      <c r="F218" s="69"/>
      <c r="G218" s="69"/>
      <c r="H218" s="119"/>
      <c r="I218" s="119"/>
      <c r="J218" s="69"/>
      <c r="K218" s="69"/>
    </row>
    <row r="219" spans="2:11">
      <c r="B219" s="118"/>
      <c r="C219" s="118"/>
      <c r="D219" s="118"/>
      <c r="E219" s="69"/>
      <c r="F219" s="69"/>
      <c r="G219" s="69"/>
      <c r="H219" s="119"/>
      <c r="I219" s="119"/>
      <c r="J219" s="69"/>
      <c r="K219" s="69"/>
    </row>
    <row r="220" spans="2:11">
      <c r="B220" s="118"/>
      <c r="C220" s="118"/>
      <c r="D220" s="118"/>
      <c r="E220" s="69"/>
      <c r="F220" s="69"/>
      <c r="G220" s="69"/>
      <c r="H220" s="119"/>
      <c r="I220" s="119"/>
      <c r="J220" s="69"/>
      <c r="K220" s="69"/>
    </row>
    <row r="221" spans="2:11">
      <c r="B221" s="118"/>
      <c r="C221" s="118"/>
      <c r="D221" s="118"/>
      <c r="E221" s="69"/>
      <c r="F221" s="69"/>
      <c r="G221" s="69"/>
      <c r="H221" s="119"/>
      <c r="I221" s="119"/>
      <c r="J221" s="69"/>
      <c r="K221" s="69"/>
    </row>
    <row r="222" spans="2:11">
      <c r="B222" s="118"/>
      <c r="C222" s="118"/>
      <c r="D222" s="118"/>
      <c r="E222" s="69"/>
      <c r="F222" s="69"/>
      <c r="G222" s="69"/>
      <c r="H222" s="119"/>
      <c r="I222" s="119"/>
      <c r="J222" s="69"/>
      <c r="K222" s="69"/>
    </row>
    <row r="223" spans="2:11">
      <c r="B223" s="118"/>
      <c r="C223" s="118"/>
      <c r="D223" s="118"/>
      <c r="E223" s="69"/>
      <c r="F223" s="69"/>
      <c r="G223" s="69"/>
      <c r="H223" s="119"/>
      <c r="I223" s="119"/>
      <c r="J223" s="69"/>
      <c r="K223" s="69"/>
    </row>
    <row r="224" spans="2:11">
      <c r="B224" s="118"/>
      <c r="C224" s="118"/>
      <c r="D224" s="118"/>
      <c r="E224" s="69"/>
      <c r="F224" s="69"/>
      <c r="G224" s="69"/>
      <c r="H224" s="119"/>
      <c r="I224" s="119"/>
      <c r="J224" s="69"/>
      <c r="K224" s="69"/>
    </row>
    <row r="225" spans="2:11">
      <c r="B225" s="118"/>
      <c r="C225" s="118"/>
      <c r="D225" s="118"/>
      <c r="E225" s="69"/>
      <c r="F225" s="69"/>
      <c r="G225" s="69"/>
      <c r="H225" s="119"/>
      <c r="I225" s="119"/>
      <c r="J225" s="69"/>
      <c r="K225" s="69"/>
    </row>
    <row r="226" spans="2:11">
      <c r="B226" s="118"/>
      <c r="C226" s="118"/>
      <c r="D226" s="118"/>
      <c r="E226" s="69"/>
      <c r="F226" s="69"/>
      <c r="G226" s="69"/>
      <c r="H226" s="119"/>
      <c r="I226" s="119"/>
      <c r="J226" s="69"/>
      <c r="K226" s="69"/>
    </row>
    <row r="227" spans="2:11">
      <c r="B227" s="118"/>
      <c r="C227" s="118"/>
      <c r="D227" s="118"/>
      <c r="E227" s="69"/>
      <c r="F227" s="69"/>
      <c r="G227" s="69"/>
      <c r="H227" s="119"/>
      <c r="I227" s="119"/>
      <c r="J227" s="69"/>
      <c r="K227" s="69"/>
    </row>
    <row r="228" spans="2:11">
      <c r="B228" s="118"/>
      <c r="C228" s="118"/>
      <c r="D228" s="118"/>
      <c r="E228" s="69"/>
      <c r="F228" s="69"/>
      <c r="G228" s="69"/>
      <c r="H228" s="119"/>
      <c r="I228" s="119"/>
      <c r="J228" s="69"/>
      <c r="K228" s="69"/>
    </row>
    <row r="229" spans="2:11">
      <c r="B229" s="118"/>
      <c r="C229" s="118"/>
      <c r="D229" s="118"/>
      <c r="E229" s="69"/>
      <c r="F229" s="69"/>
      <c r="G229" s="69"/>
      <c r="H229" s="119"/>
      <c r="I229" s="119"/>
      <c r="J229" s="69"/>
      <c r="K229" s="69"/>
    </row>
    <row r="230" spans="2:11">
      <c r="B230" s="118"/>
      <c r="C230" s="118"/>
      <c r="D230" s="118"/>
      <c r="E230" s="69"/>
      <c r="F230" s="69"/>
      <c r="G230" s="69"/>
      <c r="H230" s="119"/>
      <c r="I230" s="119"/>
      <c r="J230" s="69"/>
      <c r="K230" s="69"/>
    </row>
    <row r="231" spans="2:11">
      <c r="B231" s="118"/>
      <c r="C231" s="118"/>
      <c r="D231" s="118"/>
      <c r="E231" s="69"/>
      <c r="F231" s="69"/>
      <c r="G231" s="69"/>
      <c r="H231" s="119"/>
      <c r="I231" s="119"/>
      <c r="J231" s="69"/>
      <c r="K231" s="69"/>
    </row>
    <row r="232" spans="2:11">
      <c r="B232" s="118"/>
      <c r="C232" s="118"/>
      <c r="D232" s="118"/>
      <c r="E232" s="69"/>
      <c r="F232" s="69"/>
      <c r="G232" s="69"/>
      <c r="H232" s="119"/>
      <c r="I232" s="119"/>
      <c r="J232" s="69"/>
      <c r="K232" s="69"/>
    </row>
    <row r="233" spans="2:11">
      <c r="B233" s="118"/>
      <c r="C233" s="118"/>
      <c r="D233" s="118"/>
      <c r="E233" s="69"/>
      <c r="F233" s="69"/>
      <c r="G233" s="69"/>
      <c r="H233" s="119"/>
      <c r="I233" s="119"/>
      <c r="J233" s="69"/>
      <c r="K233" s="69"/>
    </row>
    <row r="234" spans="2:11">
      <c r="B234" s="118"/>
      <c r="C234" s="118"/>
      <c r="D234" s="118"/>
      <c r="E234" s="69"/>
      <c r="F234" s="69"/>
      <c r="G234" s="69"/>
      <c r="H234" s="119"/>
      <c r="I234" s="119"/>
      <c r="J234" s="69"/>
      <c r="K234" s="69"/>
    </row>
    <row r="235" spans="2:11">
      <c r="B235" s="118"/>
      <c r="C235" s="118"/>
      <c r="D235" s="118"/>
      <c r="E235" s="69"/>
      <c r="F235" s="69"/>
      <c r="G235" s="69"/>
      <c r="H235" s="119"/>
      <c r="I235" s="119"/>
      <c r="J235" s="69"/>
      <c r="K235" s="69"/>
    </row>
    <row r="236" spans="2:11">
      <c r="B236" s="118"/>
      <c r="C236" s="118"/>
      <c r="D236" s="118"/>
      <c r="E236" s="69"/>
      <c r="F236" s="69"/>
      <c r="G236" s="69"/>
      <c r="H236" s="119"/>
      <c r="I236" s="119"/>
      <c r="J236" s="69"/>
      <c r="K236" s="69"/>
    </row>
    <row r="237" spans="2:11">
      <c r="B237" s="118"/>
      <c r="C237" s="118"/>
      <c r="D237" s="118"/>
      <c r="E237" s="69"/>
      <c r="F237" s="69"/>
      <c r="G237" s="69"/>
      <c r="H237" s="119"/>
      <c r="I237" s="119"/>
      <c r="J237" s="69"/>
      <c r="K237" s="69"/>
    </row>
    <row r="238" spans="2:11">
      <c r="B238" s="118"/>
      <c r="C238" s="118"/>
      <c r="D238" s="118"/>
      <c r="E238" s="69"/>
      <c r="F238" s="69"/>
      <c r="G238" s="69"/>
      <c r="H238" s="119"/>
      <c r="I238" s="119"/>
      <c r="J238" s="69"/>
      <c r="K238" s="69"/>
    </row>
    <row r="239" spans="2:11">
      <c r="B239" s="118"/>
      <c r="C239" s="118"/>
      <c r="D239" s="118"/>
      <c r="E239" s="69"/>
      <c r="F239" s="69"/>
      <c r="G239" s="69"/>
      <c r="H239" s="119"/>
      <c r="I239" s="119"/>
      <c r="J239" s="69"/>
      <c r="K239" s="69"/>
    </row>
    <row r="240" spans="2:11">
      <c r="B240" s="118"/>
      <c r="C240" s="118"/>
      <c r="D240" s="118"/>
      <c r="E240" s="69"/>
      <c r="F240" s="69"/>
      <c r="G240" s="69"/>
      <c r="H240" s="119"/>
      <c r="I240" s="119"/>
      <c r="J240" s="69"/>
      <c r="K240" s="69"/>
    </row>
    <row r="241" spans="2:11">
      <c r="B241" s="118"/>
      <c r="C241" s="118"/>
      <c r="D241" s="118"/>
      <c r="E241" s="69"/>
      <c r="F241" s="69"/>
      <c r="G241" s="69"/>
      <c r="H241" s="119"/>
      <c r="I241" s="119"/>
      <c r="J241" s="69"/>
      <c r="K241" s="69"/>
    </row>
    <row r="242" spans="2:11">
      <c r="B242" s="118"/>
      <c r="C242" s="118"/>
      <c r="D242" s="118"/>
      <c r="E242" s="69"/>
      <c r="F242" s="69"/>
      <c r="G242" s="69"/>
      <c r="H242" s="119"/>
      <c r="I242" s="119"/>
      <c r="J242" s="69"/>
      <c r="K242" s="69"/>
    </row>
    <row r="243" spans="2:11">
      <c r="B243" s="118"/>
      <c r="C243" s="118"/>
      <c r="D243" s="118"/>
      <c r="E243" s="69"/>
      <c r="F243" s="69"/>
      <c r="G243" s="69"/>
      <c r="H243" s="119"/>
      <c r="I243" s="119"/>
      <c r="J243" s="69"/>
      <c r="K243" s="69"/>
    </row>
    <row r="244" spans="2:11">
      <c r="B244" s="118"/>
      <c r="C244" s="118"/>
      <c r="D244" s="118"/>
      <c r="E244" s="69"/>
      <c r="F244" s="69"/>
      <c r="G244" s="69"/>
      <c r="H244" s="119"/>
      <c r="I244" s="119"/>
      <c r="J244" s="69"/>
      <c r="K244" s="69"/>
    </row>
    <row r="245" spans="2:11">
      <c r="B245" s="118"/>
      <c r="C245" s="118"/>
      <c r="D245" s="118"/>
      <c r="E245" s="69"/>
      <c r="F245" s="69"/>
      <c r="G245" s="69"/>
      <c r="H245" s="119"/>
      <c r="I245" s="119"/>
      <c r="J245" s="69"/>
      <c r="K245" s="69"/>
    </row>
    <row r="246" spans="2:11">
      <c r="B246" s="118"/>
      <c r="C246" s="118"/>
      <c r="D246" s="118"/>
      <c r="E246" s="69"/>
      <c r="F246" s="69"/>
      <c r="G246" s="69"/>
      <c r="H246" s="119"/>
      <c r="I246" s="119"/>
      <c r="J246" s="69"/>
      <c r="K246" s="69"/>
    </row>
    <row r="247" spans="2:11">
      <c r="B247" s="118"/>
      <c r="C247" s="118"/>
      <c r="D247" s="118"/>
      <c r="E247" s="69"/>
      <c r="F247" s="69"/>
      <c r="G247" s="69"/>
      <c r="H247" s="119"/>
      <c r="I247" s="119"/>
      <c r="J247" s="69"/>
      <c r="K247" s="69"/>
    </row>
    <row r="248" spans="2:11">
      <c r="B248" s="118"/>
      <c r="C248" s="118"/>
      <c r="D248" s="118"/>
      <c r="E248" s="69"/>
      <c r="F248" s="69"/>
      <c r="G248" s="69"/>
      <c r="H248" s="119"/>
      <c r="I248" s="119"/>
      <c r="J248" s="69"/>
      <c r="K248" s="69"/>
    </row>
    <row r="249" spans="2:11">
      <c r="B249" s="118"/>
      <c r="C249" s="118"/>
      <c r="D249" s="118"/>
      <c r="E249" s="69"/>
      <c r="F249" s="69"/>
      <c r="G249" s="69"/>
      <c r="H249" s="119"/>
      <c r="I249" s="119"/>
      <c r="J249" s="69"/>
      <c r="K249" s="69"/>
    </row>
    <row r="250" spans="2:11">
      <c r="B250" s="118"/>
      <c r="C250" s="118"/>
      <c r="D250" s="118"/>
      <c r="E250" s="69"/>
      <c r="F250" s="69"/>
      <c r="G250" s="69"/>
      <c r="H250" s="119"/>
      <c r="I250" s="119"/>
      <c r="J250" s="69"/>
      <c r="K250" s="69"/>
    </row>
    <row r="251" spans="2:11">
      <c r="B251" s="118"/>
      <c r="C251" s="118"/>
      <c r="D251" s="118"/>
      <c r="E251" s="69"/>
      <c r="F251" s="69"/>
      <c r="G251" s="69"/>
      <c r="H251" s="119"/>
      <c r="I251" s="119"/>
      <c r="J251" s="69"/>
      <c r="K251" s="69"/>
    </row>
    <row r="252" spans="2:11">
      <c r="B252" s="118"/>
      <c r="C252" s="118"/>
      <c r="D252" s="118"/>
      <c r="E252" s="69"/>
      <c r="F252" s="69"/>
      <c r="G252" s="69"/>
      <c r="H252" s="119"/>
      <c r="I252" s="119"/>
      <c r="J252" s="69"/>
      <c r="K252" s="69"/>
    </row>
    <row r="253" spans="2:11">
      <c r="B253" s="118"/>
      <c r="C253" s="118"/>
      <c r="D253" s="118"/>
      <c r="E253" s="69"/>
      <c r="F253" s="69"/>
      <c r="G253" s="69"/>
      <c r="H253" s="119"/>
      <c r="I253" s="119"/>
      <c r="J253" s="69"/>
      <c r="K253" s="69"/>
    </row>
    <row r="254" spans="2:11">
      <c r="B254" s="118"/>
      <c r="C254" s="118"/>
      <c r="D254" s="118"/>
      <c r="E254" s="69"/>
      <c r="F254" s="69"/>
      <c r="G254" s="69"/>
      <c r="H254" s="119"/>
      <c r="I254" s="119"/>
      <c r="J254" s="69"/>
      <c r="K254" s="69"/>
    </row>
    <row r="255" spans="2:11">
      <c r="B255" s="118"/>
      <c r="C255" s="118"/>
      <c r="D255" s="118"/>
      <c r="E255" s="69"/>
      <c r="F255" s="69"/>
      <c r="G255" s="69"/>
      <c r="H255" s="119"/>
      <c r="I255" s="119"/>
      <c r="J255" s="69"/>
      <c r="K255" s="69"/>
    </row>
    <row r="256" spans="2:11">
      <c r="B256" s="118"/>
      <c r="C256" s="118"/>
      <c r="D256" s="118"/>
      <c r="E256" s="69"/>
      <c r="F256" s="69"/>
      <c r="G256" s="69"/>
      <c r="H256" s="119"/>
      <c r="I256" s="119"/>
      <c r="J256" s="69"/>
      <c r="K256" s="69"/>
    </row>
    <row r="257" spans="2:11">
      <c r="B257" s="118"/>
      <c r="C257" s="118"/>
      <c r="D257" s="118"/>
      <c r="E257" s="69"/>
      <c r="F257" s="69"/>
      <c r="G257" s="69"/>
      <c r="H257" s="119"/>
      <c r="I257" s="119"/>
      <c r="J257" s="69"/>
      <c r="K257" s="69"/>
    </row>
    <row r="258" spans="2:11">
      <c r="B258" s="118"/>
      <c r="C258" s="118"/>
      <c r="D258" s="118"/>
      <c r="E258" s="69"/>
      <c r="F258" s="69"/>
      <c r="G258" s="69"/>
      <c r="H258" s="119"/>
      <c r="I258" s="119"/>
      <c r="J258" s="69"/>
      <c r="K258" s="69"/>
    </row>
    <row r="259" spans="2:11">
      <c r="B259" s="118"/>
      <c r="C259" s="118"/>
      <c r="D259" s="118"/>
      <c r="E259" s="69"/>
      <c r="F259" s="69"/>
      <c r="G259" s="69"/>
      <c r="H259" s="119"/>
      <c r="I259" s="119"/>
      <c r="J259" s="69"/>
      <c r="K259" s="69"/>
    </row>
    <row r="260" spans="2:11">
      <c r="B260" s="118"/>
      <c r="C260" s="118"/>
      <c r="D260" s="118"/>
      <c r="E260" s="69"/>
      <c r="F260" s="69"/>
      <c r="G260" s="69"/>
      <c r="H260" s="119"/>
      <c r="I260" s="119"/>
      <c r="J260" s="69"/>
      <c r="K260" s="69"/>
    </row>
    <row r="261" spans="2:11">
      <c r="B261" s="118"/>
      <c r="C261" s="118"/>
      <c r="D261" s="118"/>
      <c r="E261" s="69"/>
      <c r="F261" s="69"/>
      <c r="G261" s="69"/>
      <c r="H261" s="119"/>
      <c r="I261" s="119"/>
      <c r="J261" s="69"/>
      <c r="K261" s="69"/>
    </row>
    <row r="262" spans="2:11">
      <c r="B262" s="118"/>
      <c r="C262" s="118"/>
      <c r="D262" s="118"/>
      <c r="E262" s="69"/>
      <c r="F262" s="69"/>
      <c r="G262" s="69"/>
      <c r="H262" s="119"/>
      <c r="I262" s="119"/>
      <c r="J262" s="69"/>
      <c r="K262" s="69"/>
    </row>
    <row r="263" spans="2:11">
      <c r="B263" s="118"/>
      <c r="C263" s="118"/>
      <c r="D263" s="118"/>
      <c r="E263" s="69"/>
      <c r="F263" s="69"/>
      <c r="G263" s="69"/>
      <c r="H263" s="119"/>
      <c r="I263" s="119"/>
      <c r="J263" s="69"/>
      <c r="K263" s="69"/>
    </row>
    <row r="264" spans="2:11">
      <c r="B264" s="118"/>
      <c r="C264" s="118"/>
      <c r="D264" s="118"/>
      <c r="E264" s="69"/>
      <c r="F264" s="69"/>
      <c r="G264" s="69"/>
      <c r="H264" s="119"/>
      <c r="I264" s="119"/>
      <c r="J264" s="69"/>
      <c r="K264" s="69"/>
    </row>
    <row r="265" spans="2:11">
      <c r="B265" s="118"/>
      <c r="C265" s="118"/>
      <c r="D265" s="118"/>
      <c r="E265" s="69"/>
      <c r="F265" s="69"/>
      <c r="G265" s="69"/>
      <c r="H265" s="119"/>
      <c r="I265" s="119"/>
      <c r="J265" s="69"/>
      <c r="K265" s="69"/>
    </row>
    <row r="266" spans="2:11">
      <c r="B266" s="118"/>
      <c r="C266" s="118"/>
      <c r="D266" s="118"/>
      <c r="E266" s="69"/>
      <c r="F266" s="69"/>
      <c r="G266" s="69"/>
      <c r="H266" s="119"/>
      <c r="I266" s="119"/>
      <c r="J266" s="69"/>
      <c r="K266" s="69"/>
    </row>
    <row r="267" spans="2:11">
      <c r="B267" s="118"/>
      <c r="C267" s="118"/>
      <c r="D267" s="118"/>
      <c r="E267" s="69"/>
      <c r="F267" s="69"/>
      <c r="G267" s="69"/>
      <c r="H267" s="119"/>
      <c r="I267" s="119"/>
      <c r="J267" s="69"/>
      <c r="K267" s="69"/>
    </row>
    <row r="268" spans="2:11">
      <c r="B268" s="118"/>
      <c r="C268" s="118"/>
      <c r="D268" s="118"/>
      <c r="E268" s="69"/>
      <c r="F268" s="69"/>
      <c r="G268" s="69"/>
      <c r="H268" s="119"/>
      <c r="I268" s="119"/>
      <c r="J268" s="69"/>
      <c r="K268" s="69"/>
    </row>
    <row r="269" spans="2:11">
      <c r="B269" s="118"/>
      <c r="C269" s="118"/>
      <c r="D269" s="118"/>
      <c r="E269" s="69"/>
      <c r="F269" s="69"/>
      <c r="G269" s="69"/>
      <c r="H269" s="119"/>
      <c r="I269" s="119"/>
      <c r="J269" s="69"/>
      <c r="K269" s="69"/>
    </row>
    <row r="270" spans="2:11">
      <c r="B270" s="118"/>
      <c r="C270" s="118"/>
      <c r="D270" s="118"/>
      <c r="E270" s="69"/>
      <c r="F270" s="69"/>
      <c r="G270" s="69"/>
      <c r="H270" s="119"/>
      <c r="I270" s="119"/>
      <c r="J270" s="69"/>
      <c r="K270" s="69"/>
    </row>
    <row r="271" spans="2:11">
      <c r="B271" s="118"/>
      <c r="C271" s="118"/>
      <c r="D271" s="118"/>
      <c r="E271" s="69"/>
      <c r="F271" s="69"/>
      <c r="G271" s="69"/>
      <c r="H271" s="119"/>
      <c r="I271" s="119"/>
      <c r="J271" s="69"/>
      <c r="K271" s="69"/>
    </row>
    <row r="272" spans="2:11">
      <c r="B272" s="118"/>
      <c r="C272" s="118"/>
      <c r="D272" s="118"/>
      <c r="E272" s="69"/>
      <c r="F272" s="69"/>
      <c r="G272" s="69"/>
      <c r="H272" s="119"/>
      <c r="I272" s="119"/>
      <c r="J272" s="69"/>
      <c r="K272" s="69"/>
    </row>
    <row r="273" spans="2:11">
      <c r="B273" s="118"/>
      <c r="C273" s="118"/>
      <c r="D273" s="118"/>
      <c r="E273" s="69"/>
      <c r="F273" s="69"/>
      <c r="G273" s="69"/>
      <c r="H273" s="119"/>
      <c r="I273" s="119"/>
      <c r="J273" s="69"/>
      <c r="K273" s="69"/>
    </row>
    <row r="274" spans="2:11">
      <c r="B274" s="118"/>
      <c r="C274" s="118"/>
      <c r="D274" s="118"/>
      <c r="E274" s="69"/>
      <c r="F274" s="69"/>
      <c r="G274" s="69"/>
      <c r="H274" s="119"/>
      <c r="I274" s="119"/>
      <c r="J274" s="69"/>
      <c r="K274" s="69"/>
    </row>
    <row r="275" spans="2:11">
      <c r="B275" s="118"/>
      <c r="C275" s="118"/>
      <c r="D275" s="118"/>
      <c r="E275" s="69"/>
      <c r="F275" s="69"/>
      <c r="G275" s="69"/>
      <c r="H275" s="119"/>
      <c r="I275" s="119"/>
      <c r="J275" s="69"/>
      <c r="K275" s="69"/>
    </row>
    <row r="276" spans="2:11">
      <c r="B276" s="118"/>
      <c r="C276" s="118"/>
      <c r="D276" s="118"/>
      <c r="E276" s="69"/>
      <c r="F276" s="69"/>
      <c r="G276" s="69"/>
      <c r="H276" s="119"/>
      <c r="I276" s="119"/>
      <c r="J276" s="69"/>
      <c r="K276" s="69"/>
    </row>
    <row r="277" spans="2:11">
      <c r="B277" s="118"/>
      <c r="C277" s="118"/>
      <c r="D277" s="118"/>
      <c r="E277" s="69"/>
      <c r="F277" s="69"/>
      <c r="G277" s="69"/>
      <c r="H277" s="119"/>
      <c r="I277" s="119"/>
      <c r="J277" s="69"/>
      <c r="K277" s="69"/>
    </row>
    <row r="278" spans="2:11">
      <c r="B278" s="118"/>
      <c r="C278" s="118"/>
      <c r="D278" s="118"/>
      <c r="E278" s="69"/>
      <c r="F278" s="69"/>
      <c r="G278" s="69"/>
      <c r="H278" s="119"/>
      <c r="I278" s="119"/>
      <c r="J278" s="69"/>
      <c r="K278" s="69"/>
    </row>
    <row r="279" spans="2:11">
      <c r="B279" s="118"/>
      <c r="C279" s="118"/>
      <c r="D279" s="118"/>
      <c r="E279" s="69"/>
      <c r="F279" s="69"/>
      <c r="G279" s="69"/>
      <c r="H279" s="119"/>
      <c r="I279" s="119"/>
      <c r="J279" s="69"/>
      <c r="K279" s="69"/>
    </row>
    <row r="280" spans="2:11">
      <c r="B280" s="118"/>
      <c r="C280" s="118"/>
      <c r="D280" s="118"/>
      <c r="E280" s="69"/>
      <c r="F280" s="69"/>
      <c r="G280" s="69"/>
      <c r="H280" s="119"/>
      <c r="I280" s="119"/>
      <c r="J280" s="69"/>
      <c r="K280" s="69"/>
    </row>
    <row r="281" spans="2:11">
      <c r="B281" s="118"/>
      <c r="C281" s="118"/>
      <c r="D281" s="118"/>
      <c r="E281" s="69"/>
      <c r="F281" s="69"/>
      <c r="G281" s="69"/>
      <c r="H281" s="119"/>
      <c r="I281" s="119"/>
      <c r="J281" s="69"/>
      <c r="K281" s="69"/>
    </row>
    <row r="282" spans="2:11">
      <c r="B282" s="118"/>
      <c r="C282" s="118"/>
      <c r="D282" s="118"/>
      <c r="E282" s="69"/>
      <c r="F282" s="69"/>
      <c r="G282" s="69"/>
      <c r="H282" s="119"/>
      <c r="I282" s="119"/>
      <c r="J282" s="69"/>
      <c r="K282" s="69"/>
    </row>
    <row r="283" spans="2:11">
      <c r="B283" s="118"/>
      <c r="C283" s="118"/>
      <c r="D283" s="118"/>
      <c r="E283" s="69"/>
      <c r="F283" s="69"/>
      <c r="G283" s="69"/>
      <c r="H283" s="119"/>
      <c r="I283" s="119"/>
      <c r="J283" s="69"/>
      <c r="K283" s="69"/>
    </row>
    <row r="284" spans="2:11">
      <c r="B284" s="118"/>
      <c r="C284" s="118"/>
      <c r="D284" s="118"/>
      <c r="E284" s="69"/>
      <c r="F284" s="69"/>
      <c r="G284" s="69"/>
      <c r="H284" s="119"/>
      <c r="I284" s="119"/>
      <c r="J284" s="69"/>
      <c r="K284" s="69"/>
    </row>
    <row r="285" spans="2:11">
      <c r="B285" s="118"/>
      <c r="C285" s="118"/>
      <c r="D285" s="118"/>
      <c r="E285" s="69"/>
      <c r="F285" s="69"/>
      <c r="G285" s="69"/>
      <c r="H285" s="119"/>
      <c r="I285" s="119"/>
      <c r="J285" s="69"/>
      <c r="K285" s="69"/>
    </row>
    <row r="286" spans="2:11">
      <c r="B286" s="118"/>
      <c r="C286" s="118"/>
      <c r="D286" s="118"/>
      <c r="E286" s="69"/>
      <c r="F286" s="69"/>
      <c r="G286" s="69"/>
      <c r="H286" s="119"/>
      <c r="I286" s="119"/>
      <c r="J286" s="69"/>
      <c r="K286" s="69"/>
    </row>
    <row r="287" spans="2:11">
      <c r="B287" s="118"/>
      <c r="C287" s="118"/>
      <c r="D287" s="118"/>
      <c r="E287" s="69"/>
      <c r="F287" s="69"/>
      <c r="G287" s="69"/>
      <c r="H287" s="119"/>
      <c r="I287" s="119"/>
      <c r="J287" s="69"/>
      <c r="K287" s="69"/>
    </row>
    <row r="288" spans="2:11">
      <c r="B288" s="118"/>
      <c r="C288" s="118"/>
      <c r="D288" s="118"/>
      <c r="E288" s="69"/>
      <c r="F288" s="69"/>
      <c r="G288" s="69"/>
      <c r="H288" s="119"/>
      <c r="I288" s="119"/>
      <c r="J288" s="69"/>
      <c r="K288" s="69"/>
    </row>
    <row r="289" spans="2:11">
      <c r="B289" s="118"/>
      <c r="C289" s="118"/>
      <c r="D289" s="118"/>
      <c r="E289" s="69"/>
      <c r="F289" s="69"/>
      <c r="G289" s="69"/>
      <c r="H289" s="119"/>
      <c r="I289" s="119"/>
      <c r="J289" s="69"/>
      <c r="K289" s="69"/>
    </row>
    <row r="290" spans="2:11">
      <c r="B290" s="118"/>
      <c r="C290" s="118"/>
      <c r="D290" s="118"/>
      <c r="E290" s="69"/>
      <c r="F290" s="69"/>
      <c r="G290" s="69"/>
      <c r="H290" s="119"/>
      <c r="I290" s="119"/>
      <c r="J290" s="69"/>
      <c r="K290" s="69"/>
    </row>
    <row r="291" spans="2:11">
      <c r="B291" s="118"/>
      <c r="C291" s="118"/>
      <c r="D291" s="118"/>
      <c r="E291" s="69"/>
      <c r="F291" s="69"/>
      <c r="G291" s="69"/>
      <c r="H291" s="119"/>
      <c r="I291" s="119"/>
      <c r="J291" s="69"/>
      <c r="K291" s="69"/>
    </row>
    <row r="292" spans="2:11">
      <c r="B292" s="118"/>
      <c r="C292" s="118"/>
      <c r="D292" s="118"/>
      <c r="E292" s="69"/>
      <c r="F292" s="69"/>
      <c r="G292" s="69"/>
      <c r="H292" s="119"/>
      <c r="I292" s="119"/>
      <c r="J292" s="69"/>
      <c r="K292" s="69"/>
    </row>
    <row r="293" spans="2:11">
      <c r="B293" s="118"/>
      <c r="C293" s="118"/>
      <c r="D293" s="118"/>
      <c r="E293" s="69"/>
      <c r="F293" s="69"/>
      <c r="G293" s="69"/>
      <c r="H293" s="119"/>
      <c r="I293" s="119"/>
      <c r="J293" s="69"/>
      <c r="K293" s="69"/>
    </row>
    <row r="294" spans="2:11">
      <c r="B294" s="118"/>
      <c r="C294" s="118"/>
      <c r="D294" s="118"/>
      <c r="E294" s="69"/>
      <c r="F294" s="69"/>
      <c r="G294" s="69"/>
      <c r="H294" s="119"/>
      <c r="I294" s="119"/>
      <c r="J294" s="69"/>
      <c r="K294" s="69"/>
    </row>
    <row r="295" spans="2:11">
      <c r="B295" s="118"/>
      <c r="C295" s="118"/>
      <c r="D295" s="118"/>
      <c r="E295" s="69"/>
      <c r="F295" s="69"/>
      <c r="G295" s="69"/>
      <c r="H295" s="119"/>
      <c r="I295" s="119"/>
      <c r="J295" s="69"/>
      <c r="K295" s="69"/>
    </row>
    <row r="296" spans="2:11">
      <c r="B296" s="118"/>
      <c r="C296" s="118"/>
      <c r="D296" s="118"/>
      <c r="E296" s="69"/>
      <c r="F296" s="69"/>
      <c r="G296" s="69"/>
      <c r="H296" s="119"/>
      <c r="I296" s="119"/>
      <c r="J296" s="69"/>
      <c r="K296" s="69"/>
    </row>
    <row r="297" spans="2:11">
      <c r="B297" s="118"/>
      <c r="C297" s="118"/>
      <c r="D297" s="118"/>
      <c r="E297" s="69"/>
      <c r="F297" s="69"/>
      <c r="G297" s="69"/>
      <c r="H297" s="119"/>
      <c r="I297" s="119"/>
      <c r="J297" s="69"/>
      <c r="K297" s="69"/>
    </row>
    <row r="298" spans="2:11">
      <c r="B298" s="118"/>
      <c r="C298" s="118"/>
      <c r="D298" s="118"/>
      <c r="E298" s="69"/>
      <c r="F298" s="69"/>
      <c r="G298" s="69"/>
      <c r="H298" s="119"/>
      <c r="I298" s="119"/>
      <c r="J298" s="69"/>
      <c r="K298" s="69"/>
    </row>
    <row r="299" spans="2:11">
      <c r="B299" s="118"/>
      <c r="C299" s="118"/>
      <c r="D299" s="118"/>
      <c r="E299" s="69"/>
      <c r="F299" s="69"/>
      <c r="G299" s="69"/>
      <c r="H299" s="119"/>
      <c r="I299" s="119"/>
      <c r="J299" s="69"/>
      <c r="K299" s="69"/>
    </row>
    <row r="300" spans="2:11">
      <c r="B300" s="118"/>
      <c r="C300" s="118"/>
      <c r="D300" s="118"/>
      <c r="E300" s="69"/>
      <c r="F300" s="69"/>
      <c r="G300" s="69"/>
      <c r="H300" s="119"/>
      <c r="I300" s="119"/>
      <c r="J300" s="69"/>
      <c r="K300" s="69"/>
    </row>
    <row r="301" spans="2:11">
      <c r="B301" s="118"/>
      <c r="C301" s="118"/>
      <c r="D301" s="118"/>
      <c r="E301" s="69"/>
      <c r="F301" s="69"/>
      <c r="G301" s="69"/>
      <c r="H301" s="119"/>
      <c r="I301" s="119"/>
      <c r="J301" s="69"/>
      <c r="K301" s="69"/>
    </row>
    <row r="302" spans="2:11">
      <c r="B302" s="118"/>
      <c r="C302" s="118"/>
      <c r="D302" s="118"/>
      <c r="E302" s="69"/>
      <c r="F302" s="69"/>
      <c r="G302" s="69"/>
      <c r="H302" s="119"/>
      <c r="I302" s="119"/>
      <c r="J302" s="69"/>
      <c r="K302" s="69"/>
    </row>
    <row r="303" spans="2:11">
      <c r="B303" s="118"/>
      <c r="C303" s="118"/>
      <c r="D303" s="118"/>
      <c r="E303" s="69"/>
      <c r="F303" s="69"/>
      <c r="G303" s="69"/>
      <c r="H303" s="119"/>
      <c r="I303" s="119"/>
      <c r="J303" s="69"/>
      <c r="K303" s="69"/>
    </row>
    <row r="304" spans="2:11">
      <c r="B304" s="118"/>
      <c r="C304" s="118"/>
      <c r="D304" s="118"/>
      <c r="E304" s="69"/>
      <c r="F304" s="69"/>
      <c r="G304" s="69"/>
      <c r="H304" s="119"/>
      <c r="I304" s="119"/>
      <c r="J304" s="69"/>
      <c r="K304" s="69"/>
    </row>
    <row r="305" spans="2:11">
      <c r="B305" s="118"/>
      <c r="C305" s="118"/>
      <c r="D305" s="118"/>
      <c r="E305" s="69"/>
      <c r="F305" s="69"/>
      <c r="G305" s="69"/>
      <c r="H305" s="119"/>
      <c r="I305" s="119"/>
      <c r="J305" s="69"/>
      <c r="K305" s="69"/>
    </row>
    <row r="306" spans="2:11">
      <c r="B306" s="118"/>
      <c r="C306" s="118"/>
      <c r="D306" s="118"/>
      <c r="E306" s="69"/>
      <c r="F306" s="69"/>
      <c r="G306" s="69"/>
      <c r="H306" s="119"/>
      <c r="I306" s="119"/>
      <c r="J306" s="69"/>
      <c r="K306" s="69"/>
    </row>
    <row r="307" spans="2:11">
      <c r="B307" s="118"/>
      <c r="C307" s="118"/>
      <c r="D307" s="118"/>
      <c r="E307" s="69"/>
      <c r="F307" s="69"/>
      <c r="G307" s="69"/>
      <c r="H307" s="119"/>
      <c r="I307" s="119"/>
      <c r="J307" s="69"/>
      <c r="K307" s="69"/>
    </row>
    <row r="308" spans="2:11">
      <c r="B308" s="118"/>
      <c r="C308" s="118"/>
      <c r="D308" s="118"/>
      <c r="E308" s="69"/>
      <c r="F308" s="69"/>
      <c r="G308" s="69"/>
      <c r="H308" s="119"/>
      <c r="I308" s="119"/>
      <c r="J308" s="69"/>
      <c r="K308" s="69"/>
    </row>
    <row r="309" spans="2:11">
      <c r="B309" s="118"/>
      <c r="C309" s="118"/>
      <c r="D309" s="118"/>
      <c r="E309" s="69"/>
      <c r="F309" s="69"/>
      <c r="G309" s="69"/>
      <c r="H309" s="119"/>
      <c r="I309" s="119"/>
      <c r="J309" s="69"/>
      <c r="K309" s="69"/>
    </row>
    <row r="310" spans="2:11">
      <c r="B310" s="118"/>
      <c r="C310" s="118"/>
      <c r="D310" s="118"/>
      <c r="E310" s="69"/>
      <c r="F310" s="69"/>
      <c r="G310" s="69"/>
      <c r="H310" s="119"/>
      <c r="I310" s="119"/>
      <c r="J310" s="69"/>
      <c r="K310" s="69"/>
    </row>
    <row r="311" spans="2:11">
      <c r="B311" s="118"/>
      <c r="C311" s="118"/>
      <c r="D311" s="118"/>
      <c r="E311" s="69"/>
      <c r="F311" s="69"/>
      <c r="G311" s="69"/>
      <c r="H311" s="119"/>
      <c r="I311" s="119"/>
      <c r="J311" s="69"/>
      <c r="K311" s="69"/>
    </row>
    <row r="312" spans="2:11">
      <c r="B312" s="118"/>
      <c r="C312" s="118"/>
      <c r="D312" s="118"/>
      <c r="E312" s="69"/>
      <c r="F312" s="69"/>
      <c r="G312" s="69"/>
      <c r="H312" s="119"/>
      <c r="I312" s="119"/>
      <c r="J312" s="69"/>
      <c r="K312" s="69"/>
    </row>
    <row r="313" spans="2:11">
      <c r="B313" s="118"/>
      <c r="C313" s="118"/>
      <c r="D313" s="118"/>
      <c r="E313" s="69"/>
      <c r="F313" s="69"/>
      <c r="G313" s="69"/>
      <c r="H313" s="119"/>
      <c r="I313" s="119"/>
      <c r="J313" s="69"/>
      <c r="K313" s="69"/>
    </row>
    <row r="314" spans="2:11">
      <c r="B314" s="118"/>
      <c r="C314" s="118"/>
      <c r="D314" s="118"/>
      <c r="E314" s="69"/>
      <c r="F314" s="69"/>
      <c r="G314" s="69"/>
      <c r="H314" s="119"/>
      <c r="I314" s="119"/>
      <c r="J314" s="69"/>
      <c r="K314" s="69"/>
    </row>
    <row r="315" spans="2:11">
      <c r="B315" s="118"/>
      <c r="C315" s="118"/>
      <c r="D315" s="118"/>
      <c r="E315" s="69"/>
      <c r="F315" s="69"/>
      <c r="G315" s="69"/>
      <c r="H315" s="119"/>
      <c r="I315" s="119"/>
      <c r="J315" s="69"/>
      <c r="K315" s="69"/>
    </row>
    <row r="316" spans="2:11">
      <c r="B316" s="118"/>
      <c r="C316" s="118"/>
      <c r="D316" s="118"/>
      <c r="E316" s="69"/>
      <c r="F316" s="69"/>
      <c r="G316" s="69"/>
      <c r="H316" s="119"/>
      <c r="I316" s="119"/>
      <c r="J316" s="69"/>
      <c r="K316" s="69"/>
    </row>
    <row r="317" spans="2:11">
      <c r="B317" s="118"/>
      <c r="C317" s="118"/>
      <c r="D317" s="118"/>
      <c r="E317" s="69"/>
      <c r="F317" s="69"/>
      <c r="G317" s="69"/>
      <c r="H317" s="119"/>
      <c r="I317" s="119"/>
      <c r="J317" s="69"/>
      <c r="K317" s="69"/>
    </row>
    <row r="318" spans="2:11">
      <c r="B318" s="118"/>
      <c r="C318" s="118"/>
      <c r="D318" s="118"/>
      <c r="E318" s="69"/>
      <c r="F318" s="69"/>
      <c r="G318" s="69"/>
      <c r="H318" s="119"/>
      <c r="I318" s="119"/>
      <c r="J318" s="69"/>
      <c r="K318" s="69"/>
    </row>
    <row r="319" spans="2:11">
      <c r="B319" s="118"/>
      <c r="C319" s="118"/>
      <c r="D319" s="118"/>
      <c r="J319" s="69"/>
      <c r="K319" s="69"/>
    </row>
    <row r="320" spans="2:11">
      <c r="B320" s="118"/>
      <c r="C320" s="118"/>
      <c r="D320" s="118"/>
      <c r="J320" s="69"/>
      <c r="K320" s="69"/>
    </row>
    <row r="321" spans="2:11">
      <c r="B321" s="118"/>
      <c r="C321" s="118"/>
      <c r="D321" s="118"/>
      <c r="J321" s="69"/>
      <c r="K321" s="69"/>
    </row>
    <row r="322" spans="2:11">
      <c r="B322" s="118"/>
      <c r="C322" s="118"/>
      <c r="D322" s="118"/>
      <c r="J322" s="69"/>
      <c r="K322" s="69"/>
    </row>
    <row r="323" spans="2:11">
      <c r="B323" s="118"/>
      <c r="C323" s="118"/>
      <c r="D323" s="118"/>
      <c r="J323" s="69"/>
      <c r="K323" s="69"/>
    </row>
    <row r="324" spans="2:11">
      <c r="B324" s="118"/>
      <c r="C324" s="118"/>
      <c r="D324" s="118"/>
      <c r="J324" s="69"/>
      <c r="K324" s="69"/>
    </row>
    <row r="325" spans="2:11">
      <c r="B325" s="118"/>
      <c r="C325" s="118"/>
      <c r="D325" s="118"/>
      <c r="J325" s="69"/>
      <c r="K325" s="69"/>
    </row>
  </sheetData>
  <mergeCells count="17">
    <mergeCell ref="I5:I7"/>
    <mergeCell ref="E6:E7"/>
    <mergeCell ref="F6:F7"/>
    <mergeCell ref="K1:L1"/>
    <mergeCell ref="A2:L2"/>
    <mergeCell ref="I3:L3"/>
    <mergeCell ref="A4:A7"/>
    <mergeCell ref="B4:B7"/>
    <mergeCell ref="C4:C7"/>
    <mergeCell ref="D4:D7"/>
    <mergeCell ref="E4:F5"/>
    <mergeCell ref="G4:G7"/>
    <mergeCell ref="H4:I4"/>
    <mergeCell ref="J4:J7"/>
    <mergeCell ref="K4:K7"/>
    <mergeCell ref="L4:L7"/>
    <mergeCell ref="H5:H7"/>
  </mergeCells>
  <pageMargins left="0.118110236220472" right="0" top="0.30118110199999998" bottom="0.30118110199999998" header="6.4960630000000005E-2" footer="0.31496062992126"/>
  <pageSetup paperSize="9" scale="70" orientation="landscape" r:id="rId1"/>
  <headerFooter>
    <oddHeader>Page 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D24"/>
  <sheetViews>
    <sheetView workbookViewId="0">
      <selection activeCell="D24" sqref="D24"/>
    </sheetView>
  </sheetViews>
  <sheetFormatPr defaultRowHeight="15"/>
  <sheetData>
    <row r="24" spans="4:4" ht="318.75">
      <c r="D24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Thực hiện 2024</vt:lpstr>
      <vt:lpstr>KH ĐTC 2025</vt:lpstr>
      <vt:lpstr>Sheet1</vt:lpstr>
      <vt:lpstr>'KH ĐTC 2025'!_Hlk136936061</vt:lpstr>
      <vt:lpstr>'KH ĐTC 2025'!Print_Titles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MINH NGOC</dc:creator>
  <cp:lastModifiedBy>PC</cp:lastModifiedBy>
  <cp:lastPrinted>2024-12-13T12:39:38Z</cp:lastPrinted>
  <dcterms:created xsi:type="dcterms:W3CDTF">2023-06-20T02:15:43Z</dcterms:created>
  <dcterms:modified xsi:type="dcterms:W3CDTF">2024-12-13T12:41:03Z</dcterms:modified>
</cp:coreProperties>
</file>